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Pregão\2 - Numerados\14 Eventos - RC 6091\fase interna\edital e anexo II\"/>
    </mc:Choice>
  </mc:AlternateContent>
  <xr:revisionPtr revIDLastSave="0" documentId="13_ncr:1_{F2463674-95DD-48C4-AB42-B556CDE3A1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ilha estimada" sheetId="7" r:id="rId1"/>
    <sheet name="Planilha de Preço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1" i="8" l="1"/>
  <c r="F240" i="8"/>
  <c r="F239" i="8"/>
  <c r="F238" i="8"/>
  <c r="F237" i="8"/>
  <c r="F236" i="8"/>
  <c r="F235" i="8"/>
  <c r="F234" i="8"/>
  <c r="F233" i="8"/>
  <c r="F232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88" i="8"/>
  <c r="F187" i="8"/>
  <c r="F186" i="8"/>
  <c r="F182" i="8"/>
  <c r="F181" i="8"/>
  <c r="F180" i="8"/>
  <c r="F179" i="8"/>
  <c r="F178" i="8"/>
  <c r="F177" i="8"/>
  <c r="F176" i="8"/>
  <c r="F175" i="8"/>
  <c r="F174" i="8"/>
  <c r="F173" i="8"/>
  <c r="F172" i="8"/>
  <c r="F169" i="8"/>
  <c r="F168" i="8"/>
  <c r="F170" i="8" s="1"/>
  <c r="F165" i="8"/>
  <c r="F164" i="8"/>
  <c r="F163" i="8"/>
  <c r="F166" i="8" s="1"/>
  <c r="F160" i="8"/>
  <c r="F159" i="8"/>
  <c r="F158" i="8"/>
  <c r="F157" i="8"/>
  <c r="F156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4" i="8"/>
  <c r="F125" i="8" s="1"/>
  <c r="F123" i="8"/>
  <c r="F122" i="8"/>
  <c r="F121" i="8"/>
  <c r="F117" i="8"/>
  <c r="F119" i="8" s="1"/>
  <c r="F118" i="8"/>
  <c r="F116" i="8"/>
  <c r="F113" i="8"/>
  <c r="F112" i="8"/>
  <c r="F111" i="8"/>
  <c r="F110" i="8"/>
  <c r="F109" i="8"/>
  <c r="F108" i="8"/>
  <c r="F107" i="8"/>
  <c r="F106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85" i="8"/>
  <c r="F81" i="8"/>
  <c r="F82" i="8"/>
  <c r="F80" i="8"/>
  <c r="F76" i="8"/>
  <c r="F77" i="8"/>
  <c r="F75" i="8"/>
  <c r="F68" i="8"/>
  <c r="F69" i="8"/>
  <c r="F70" i="8"/>
  <c r="F71" i="8"/>
  <c r="F72" i="8"/>
  <c r="F73" i="8"/>
  <c r="F67" i="8"/>
  <c r="F60" i="8"/>
  <c r="F61" i="8"/>
  <c r="F62" i="8"/>
  <c r="F63" i="8"/>
  <c r="F64" i="8"/>
  <c r="F65" i="8"/>
  <c r="F59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44" i="8"/>
  <c r="F34" i="8"/>
  <c r="F35" i="8"/>
  <c r="F36" i="8"/>
  <c r="F37" i="8"/>
  <c r="F38" i="8"/>
  <c r="F39" i="8"/>
  <c r="F40" i="8"/>
  <c r="F41" i="8"/>
  <c r="F42" i="8"/>
  <c r="F33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12" i="8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32" i="7"/>
  <c r="F33" i="7"/>
  <c r="F34" i="7"/>
  <c r="F35" i="7"/>
  <c r="F36" i="7"/>
  <c r="F37" i="7"/>
  <c r="F38" i="7"/>
  <c r="F39" i="7"/>
  <c r="F40" i="7"/>
  <c r="F41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8" i="7"/>
  <c r="F59" i="7"/>
  <c r="F60" i="7"/>
  <c r="F61" i="7"/>
  <c r="F62" i="7"/>
  <c r="F63" i="7"/>
  <c r="F64" i="7"/>
  <c r="F66" i="7"/>
  <c r="F67" i="7"/>
  <c r="F68" i="7"/>
  <c r="F69" i="7"/>
  <c r="F70" i="7"/>
  <c r="F71" i="7"/>
  <c r="F72" i="7"/>
  <c r="F74" i="7"/>
  <c r="F75" i="7"/>
  <c r="F76" i="7"/>
  <c r="F79" i="7"/>
  <c r="F80" i="7"/>
  <c r="F81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5" i="7"/>
  <c r="F106" i="7"/>
  <c r="F107" i="7"/>
  <c r="F108" i="7"/>
  <c r="F109" i="7"/>
  <c r="F110" i="7"/>
  <c r="F111" i="7"/>
  <c r="F112" i="7"/>
  <c r="F115" i="7"/>
  <c r="F116" i="7"/>
  <c r="F117" i="7"/>
  <c r="F120" i="7"/>
  <c r="F121" i="7"/>
  <c r="F122" i="7"/>
  <c r="F123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5" i="7"/>
  <c r="F156" i="7"/>
  <c r="F157" i="7"/>
  <c r="F158" i="7"/>
  <c r="F159" i="7"/>
  <c r="F162" i="7"/>
  <c r="F163" i="7"/>
  <c r="F164" i="7"/>
  <c r="F167" i="7"/>
  <c r="F168" i="7"/>
  <c r="F171" i="7"/>
  <c r="F172" i="7"/>
  <c r="F173" i="7"/>
  <c r="F174" i="7"/>
  <c r="F175" i="7"/>
  <c r="F176" i="7"/>
  <c r="F177" i="7"/>
  <c r="F178" i="7"/>
  <c r="F179" i="7"/>
  <c r="F180" i="7"/>
  <c r="F181" i="7"/>
  <c r="F185" i="7"/>
  <c r="F186" i="7"/>
  <c r="F187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31" i="7"/>
  <c r="F232" i="7"/>
  <c r="F233" i="7"/>
  <c r="F234" i="7"/>
  <c r="F235" i="7"/>
  <c r="F236" i="7"/>
  <c r="F237" i="7"/>
  <c r="F238" i="7"/>
  <c r="F239" i="7"/>
  <c r="F240" i="7"/>
  <c r="F242" i="8" l="1"/>
  <c r="F230" i="8"/>
  <c r="F189" i="8"/>
  <c r="F183" i="8"/>
  <c r="F161" i="8"/>
  <c r="F154" i="8"/>
  <c r="F114" i="8"/>
  <c r="F104" i="8"/>
  <c r="F83" i="8"/>
  <c r="F78" i="8"/>
  <c r="F30" i="8"/>
  <c r="F169" i="7"/>
  <c r="F188" i="7"/>
  <c r="F124" i="7"/>
  <c r="F82" i="7"/>
  <c r="F118" i="7"/>
  <c r="F165" i="7"/>
  <c r="F241" i="7"/>
  <c r="F160" i="7"/>
  <c r="F229" i="7"/>
  <c r="F182" i="7"/>
  <c r="F153" i="7"/>
  <c r="F113" i="7"/>
  <c r="F103" i="7"/>
  <c r="F77" i="7"/>
  <c r="F29" i="7"/>
  <c r="F250" i="8" l="1"/>
  <c r="F252" i="8" s="1"/>
  <c r="F253" i="8" s="1"/>
  <c r="F244" i="8"/>
  <c r="F245" i="8" s="1"/>
  <c r="F246" i="8" s="1"/>
  <c r="F249" i="7"/>
  <c r="F251" i="7" s="1"/>
  <c r="F252" i="7" s="1"/>
  <c r="F253" i="7" s="1"/>
  <c r="F243" i="7"/>
  <c r="F244" i="7" s="1"/>
  <c r="F245" i="7" s="1"/>
  <c r="F254" i="8" l="1"/>
</calcChain>
</file>

<file path=xl/sharedStrings.xml><?xml version="1.0" encoding="utf-8"?>
<sst xmlns="http://schemas.openxmlformats.org/spreadsheetml/2006/main" count="917" uniqueCount="287">
  <si>
    <t>Item</t>
  </si>
  <si>
    <t>Descrição</t>
  </si>
  <si>
    <t>Unidade de medida</t>
  </si>
  <si>
    <t>Por pessoa</t>
  </si>
  <si>
    <t>Café da Manhã I - 20 a 300</t>
  </si>
  <si>
    <t>Café da Manhã II - 301 a 800</t>
  </si>
  <si>
    <t>Coffee - break I - 20 a 100</t>
  </si>
  <si>
    <t>Coffee - break II - 101 a 300</t>
  </si>
  <si>
    <t>Coffee - break III - 301 a 800</t>
  </si>
  <si>
    <t>Brunch</t>
  </si>
  <si>
    <t>Almoço/jantar - até 800</t>
  </si>
  <si>
    <t>Coquetel I - 30 a 300</t>
  </si>
  <si>
    <t>Coquetel II - 301 a 1.000</t>
  </si>
  <si>
    <t>Lanche para reuniões dos Conselhos</t>
  </si>
  <si>
    <t>Água mineral em garrafas individuais</t>
  </si>
  <si>
    <t>Unidade</t>
  </si>
  <si>
    <t>Água mineral em garrafão de 20 litros</t>
  </si>
  <si>
    <t>Unidade/diária</t>
  </si>
  <si>
    <t>Café</t>
  </si>
  <si>
    <t>Garrafa 2l/diária</t>
  </si>
  <si>
    <t>Laptop</t>
  </si>
  <si>
    <t>Roteador wireless</t>
  </si>
  <si>
    <t>Multifuncional laser colorida</t>
  </si>
  <si>
    <t>Impressora Laser P/B</t>
  </si>
  <si>
    <t>Impressora Térmica p etiquetas de crachás</t>
  </si>
  <si>
    <t>Sistema de credenciamento - até 600 convidados</t>
  </si>
  <si>
    <t>Rede</t>
  </si>
  <si>
    <t>Ponto/diária</t>
  </si>
  <si>
    <t>Servidor</t>
  </si>
  <si>
    <t>Link de internet I - 10 MB</t>
  </si>
  <si>
    <t>Link de internet II - 20 MB</t>
  </si>
  <si>
    <t>Projetor multimídia</t>
  </si>
  <si>
    <t>Painel de LED I interno</t>
  </si>
  <si>
    <t>Painel de LED II externo</t>
  </si>
  <si>
    <t>TV 52" colorida</t>
  </si>
  <si>
    <t>TV 60" colorida</t>
  </si>
  <si>
    <t>Totem multitouch horizontal/vertical 42"</t>
  </si>
  <si>
    <t>Totem carregador para celulares</t>
  </si>
  <si>
    <t>Tablet</t>
  </si>
  <si>
    <t>Valor unitário/diário</t>
  </si>
  <si>
    <t>Projeção mapeada</t>
  </si>
  <si>
    <t>Por cm2/diária</t>
  </si>
  <si>
    <t>Projetor interativo de imagens animadas</t>
  </si>
  <si>
    <t>Película interativa</t>
  </si>
  <si>
    <t>Sistema de sonorização</t>
  </si>
  <si>
    <t>Microfone I - de lapela</t>
  </si>
  <si>
    <t>Microfone II - sem fio</t>
  </si>
  <si>
    <t>Microfone III - gooseneck</t>
  </si>
  <si>
    <t>Microfone IV - auricular tipo "madonna"</t>
  </si>
  <si>
    <t>Microfone para instrumento</t>
  </si>
  <si>
    <t>Carro de som</t>
  </si>
  <si>
    <t>Sistema de iluminação</t>
  </si>
  <si>
    <t>Iluminação eficiente - Led</t>
  </si>
  <si>
    <t>Refletor Elipsoidal</t>
  </si>
  <si>
    <t>Refletor Fresnel</t>
  </si>
  <si>
    <t>Refletor Optpar</t>
  </si>
  <si>
    <t>Refletor Par 64</t>
  </si>
  <si>
    <t>Máquina de fumaça</t>
  </si>
  <si>
    <t>Máquina de jogar papel picado</t>
  </si>
  <si>
    <t>Ponto elétrico</t>
  </si>
  <si>
    <t>Kit para tradução simultânea</t>
  </si>
  <si>
    <t>kit/diário</t>
  </si>
  <si>
    <t>Cabine acústica para tradução simultânea</t>
  </si>
  <si>
    <t>Receptor multicanal</t>
  </si>
  <si>
    <t>Mesa I - retangular</t>
  </si>
  <si>
    <t>Mesa II - redonda</t>
  </si>
  <si>
    <t>Mesa de centro</t>
  </si>
  <si>
    <t>Sofá I - dois lugares</t>
  </si>
  <si>
    <t>Sofá II - três lugares</t>
  </si>
  <si>
    <t>Poltrona - um lugar</t>
  </si>
  <si>
    <t>Cadeira I - sem braço</t>
  </si>
  <si>
    <t>Cadeira II - com braço</t>
  </si>
  <si>
    <t>Pufe I</t>
  </si>
  <si>
    <t>Pufe II</t>
  </si>
  <si>
    <t>Aparador</t>
  </si>
  <si>
    <t>Púlpito</t>
  </si>
  <si>
    <t>Praticável</t>
  </si>
  <si>
    <t>Por m2/diário</t>
  </si>
  <si>
    <t>Bancada receptiva construída</t>
  </si>
  <si>
    <t>Por m/diária</t>
  </si>
  <si>
    <t>Biombo</t>
  </si>
  <si>
    <t>Mesa bistrô</t>
  </si>
  <si>
    <t>Banqueta bistrô</t>
  </si>
  <si>
    <t>Carpete e tapete</t>
  </si>
  <si>
    <t>Arranjo para mesa I</t>
  </si>
  <si>
    <t>Arranjo para mesa II</t>
  </si>
  <si>
    <t>Bouquet de flores</t>
  </si>
  <si>
    <t>Vasos ornamentais</t>
  </si>
  <si>
    <t>Toalha I - redonda</t>
  </si>
  <si>
    <t>Toalha II - retangular</t>
  </si>
  <si>
    <t>Cobre manchas</t>
  </si>
  <si>
    <t>Van</t>
  </si>
  <si>
    <t>Ônibus</t>
  </si>
  <si>
    <t>Filmagem</t>
  </si>
  <si>
    <t>Cobertura fotográfica</t>
  </si>
  <si>
    <t>Serviço de fotografia em cabine</t>
  </si>
  <si>
    <t>Recepcionista</t>
  </si>
  <si>
    <t>Recepcionista bilíngue</t>
  </si>
  <si>
    <t>Técnico de áudio</t>
  </si>
  <si>
    <t>Serviço de RSVP ativo</t>
  </si>
  <si>
    <t>Mestre de cerimônia</t>
  </si>
  <si>
    <t>Mestre de cerimônia bilíngue</t>
  </si>
  <si>
    <t>Mestre de cerimônia/apresentador</t>
  </si>
  <si>
    <t>Intérprete</t>
  </si>
  <si>
    <t>Taquígrafo</t>
  </si>
  <si>
    <t>Técnico de TI</t>
  </si>
  <si>
    <t>Operador de equipamentos audiovisuais</t>
  </si>
  <si>
    <t>Pessoal de apoio de limpeza</t>
  </si>
  <si>
    <t>Segurança diurno</t>
  </si>
  <si>
    <t>Segurança noturno</t>
  </si>
  <si>
    <t>Garçom</t>
  </si>
  <si>
    <t>Copeira</t>
  </si>
  <si>
    <t>Carregadores</t>
  </si>
  <si>
    <t>Técnico de iluminação</t>
  </si>
  <si>
    <t>Arquiteto Projetista</t>
  </si>
  <si>
    <t>Eletricista</t>
  </si>
  <si>
    <t>Brigadista</t>
  </si>
  <si>
    <t>Estande I - padrão</t>
  </si>
  <si>
    <t>Estante II - construído ou misto</t>
  </si>
  <si>
    <t>Estande III - personalizado</t>
  </si>
  <si>
    <t>Tenda em formato octagonal</t>
  </si>
  <si>
    <t>Unifilas</t>
  </si>
  <si>
    <t>Troféu personalizado</t>
  </si>
  <si>
    <t>Troféu I</t>
  </si>
  <si>
    <t>Brinde I</t>
  </si>
  <si>
    <t>Brinde II</t>
  </si>
  <si>
    <t>Sala</t>
  </si>
  <si>
    <t>Espaço físico I - até 75m2</t>
  </si>
  <si>
    <t>Espaço físico II - até 150m2</t>
  </si>
  <si>
    <t>Espaço físico III - até 300m2</t>
  </si>
  <si>
    <t>Espaço físico IV - até 450m2</t>
  </si>
  <si>
    <t>Espaço físico V - até 600 m2</t>
  </si>
  <si>
    <t>Montagem de cobertura</t>
  </si>
  <si>
    <t>Montagem de piso em madeira</t>
  </si>
  <si>
    <t>Cenografia</t>
  </si>
  <si>
    <t>Bolo decorado</t>
  </si>
  <si>
    <t>Fatia</t>
  </si>
  <si>
    <t>Doces</t>
  </si>
  <si>
    <t>Animador Recreador</t>
  </si>
  <si>
    <t>Massagista</t>
  </si>
  <si>
    <t>DJ</t>
  </si>
  <si>
    <t>Transporte de material</t>
  </si>
  <si>
    <t>Por Kg</t>
  </si>
  <si>
    <t>Tonner avulso - Impressora laser preto e branco</t>
  </si>
  <si>
    <t>Tonner avulso - Impressora laser colorida</t>
  </si>
  <si>
    <t>Flip chart</t>
  </si>
  <si>
    <t>Quadro branco</t>
  </si>
  <si>
    <t>Crachá em PVC</t>
  </si>
  <si>
    <t>Crachá em papel</t>
  </si>
  <si>
    <t>Etiqueta para identificação de bagagem</t>
  </si>
  <si>
    <t>Fita</t>
  </si>
  <si>
    <t>Por metro linear</t>
  </si>
  <si>
    <t>Totem de identificação em acrílico</t>
  </si>
  <si>
    <t>Lona</t>
  </si>
  <si>
    <t>Adesivo</t>
  </si>
  <si>
    <t>Porta Banner</t>
  </si>
  <si>
    <t>Estrutura de box truss</t>
  </si>
  <si>
    <t>Estrutura metalom</t>
  </si>
  <si>
    <t>Ar condicionado</t>
  </si>
  <si>
    <t>Gerador Diesel</t>
  </si>
  <si>
    <t>Transformadores</t>
  </si>
  <si>
    <t>Nobreak</t>
  </si>
  <si>
    <t>Banheiros químicos</t>
  </si>
  <si>
    <t>Apontador laser</t>
  </si>
  <si>
    <t>Revisteiro</t>
  </si>
  <si>
    <t>Extintor de incêndio</t>
  </si>
  <si>
    <t>Frigobar</t>
  </si>
  <si>
    <t>Lixeira</t>
  </si>
  <si>
    <t>Máquina de Café com insumos (100 cápsulas)</t>
  </si>
  <si>
    <t>Kit/diária</t>
  </si>
  <si>
    <t>Confecção de camisetas em algodão</t>
  </si>
  <si>
    <t>Bandeiras</t>
  </si>
  <si>
    <t>Bandeiras de mesa</t>
  </si>
  <si>
    <t>Mastro e panóplia</t>
  </si>
  <si>
    <t>Conjunto/diário</t>
  </si>
  <si>
    <t>Mastro para estandarte</t>
  </si>
  <si>
    <t>Pulseira lacre adesivo</t>
  </si>
  <si>
    <t>Cadeiras de rodas</t>
  </si>
  <si>
    <t>Cadeira de massagem</t>
  </si>
  <si>
    <t>Maca de massagem</t>
  </si>
  <si>
    <t>Bolsa ecológica ecobag algodão</t>
  </si>
  <si>
    <t>Bolsa em tela plástica</t>
  </si>
  <si>
    <t>Canetas personalizadas</t>
  </si>
  <si>
    <t>Canetas luxo</t>
  </si>
  <si>
    <t>Pin personalizado</t>
  </si>
  <si>
    <t>Pen drive personalizado</t>
  </si>
  <si>
    <t>Quantidade estimada</t>
  </si>
  <si>
    <t>1. ALIMENTAÇÃO</t>
  </si>
  <si>
    <t>2. EQUIPAMENTOS</t>
  </si>
  <si>
    <t>2.1. Informática</t>
  </si>
  <si>
    <t>2.2. Audiovisual e Interativo</t>
  </si>
  <si>
    <t>Tela de projeção I - 100" a 180"</t>
  </si>
  <si>
    <t>Tela de projeção II - 210" a 300"</t>
  </si>
  <si>
    <t>2.3. Sonorização</t>
  </si>
  <si>
    <t>2.4. Iluminação</t>
  </si>
  <si>
    <t>2.5. Equipamentos Diversos</t>
  </si>
  <si>
    <t>3. TRADUÇÃO SIMULTÂNEA</t>
  </si>
  <si>
    <t>4. MOBILIÁRIO</t>
  </si>
  <si>
    <t>Armário em forma de balcão</t>
  </si>
  <si>
    <t>5. DECORAÇÃO</t>
  </si>
  <si>
    <t>6. TRANSPORTE</t>
  </si>
  <si>
    <t>Diária (12h)</t>
  </si>
  <si>
    <t>7. FOTO, FILMAGEM E REPRODUÇÃO</t>
  </si>
  <si>
    <t>Diária (8h)</t>
  </si>
  <si>
    <t>Transmissão ao vivo para web</t>
  </si>
  <si>
    <t>Diária (4h)</t>
  </si>
  <si>
    <t>8. MÃO-DE-OBRA ESPECIALIZADA</t>
  </si>
  <si>
    <t>Coordenador Geral de Produção</t>
  </si>
  <si>
    <t>Produtor executivo</t>
  </si>
  <si>
    <t>Produtor para estandes em feiras</t>
  </si>
  <si>
    <t>Intérprete de libras</t>
  </si>
  <si>
    <t>Diária (6h)</t>
  </si>
  <si>
    <t>Designer gráfico</t>
  </si>
  <si>
    <t>9. ESTANDES</t>
  </si>
  <si>
    <t>10. TROFÉUS</t>
  </si>
  <si>
    <t xml:space="preserve">Placa </t>
  </si>
  <si>
    <t>11. BRINDES</t>
  </si>
  <si>
    <t>12. LOCAÇÃO DE ESPAÇO</t>
  </si>
  <si>
    <t>Espaço fisico VI - até 900 m2</t>
  </si>
  <si>
    <t>13.1. Mão-de-obra especializada</t>
  </si>
  <si>
    <t>Diária (5h)</t>
  </si>
  <si>
    <t>14. DIVERSOS</t>
  </si>
  <si>
    <t>Faixa</t>
  </si>
  <si>
    <t>Banner roll up</t>
  </si>
  <si>
    <t xml:space="preserve">Banner </t>
  </si>
  <si>
    <t>Por m linear/diária</t>
  </si>
  <si>
    <t>Balões de gás hélio</t>
  </si>
  <si>
    <t>15. MATERIAL DE FOMENTO</t>
  </si>
  <si>
    <t xml:space="preserve">Boné personalizado </t>
  </si>
  <si>
    <t>Camisa polo personalizado</t>
  </si>
  <si>
    <t>Casaco personalizado</t>
  </si>
  <si>
    <t>Espaço para estande</t>
  </si>
  <si>
    <t xml:space="preserve">Pasta capa dura personalizada </t>
  </si>
  <si>
    <t>TV 75" colorida</t>
  </si>
  <si>
    <t xml:space="preserve">Preço unitário (R$)	</t>
  </si>
  <si>
    <t>Micro-ônibus</t>
  </si>
  <si>
    <t>13. AÇÕES DE ENDOMARKETING E MARKETING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</si>
  <si>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</si>
  <si>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</si>
  <si>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</si>
  <si>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</si>
  <si>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</si>
  <si>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</si>
  <si>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</si>
  <si>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</si>
  <si>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</si>
  <si>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</si>
  <si>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</si>
  <si>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</si>
  <si>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13</t>
  </si>
  <si>
    <t>Total 14</t>
  </si>
  <si>
    <t>Total 15</t>
  </si>
  <si>
    <t>Petit four I (só entrega) - mínimo 10</t>
  </si>
  <si>
    <t>Petit four II - mínimo 20</t>
  </si>
  <si>
    <t>Valor total dos itens (1 até 196)</t>
  </si>
  <si>
    <t>(A) Valor contratual para 24 meses dos itens 1 até 196</t>
  </si>
  <si>
    <t>Valor dos Serviços Eventuais</t>
  </si>
  <si>
    <t>VALORES CONSOLIDADOS</t>
  </si>
  <si>
    <t>(R$)</t>
  </si>
  <si>
    <t>Preço total 24 meses (R$)</t>
  </si>
  <si>
    <t>(B) Valor reservado para 24 meses de serviços eventuais (10% do valor total dos itens 1 até 196 – “A”)</t>
  </si>
  <si>
    <t>Refletor ímpar Setlight</t>
  </si>
  <si>
    <t>Arranjo para púlpito ou mesa diretiva</t>
  </si>
  <si>
    <t>Serviços de primeiros socorros</t>
  </si>
  <si>
    <t>Totem indicativo ou de sinalização</t>
  </si>
  <si>
    <t>Percentual</t>
  </si>
  <si>
    <t>16. SERVIÇOS EVENTUAIS</t>
  </si>
  <si>
    <t>Total 16</t>
  </si>
  <si>
    <t>VALOR GLOBAL - 24 MESES  (A+B+C)</t>
  </si>
  <si>
    <t>(C) Taxa de administração para serviços eventuais (B x
"percentual")</t>
  </si>
  <si>
    <t>Serviços eventuais (percentual do valor total dos itens 1 a 196)</t>
  </si>
  <si>
    <r>
      <t>OBJETO:</t>
    </r>
    <r>
      <rPr>
        <sz val="9"/>
        <rFont val="Tahoma"/>
        <family val="2"/>
      </rPr>
      <t xml:space="preserve"> Prestação de serviços de eventos demandados pela Finep, internos e externos, em âmbito nacional, compreendendo o planejamento, estratégia, organização, coordenação, execução, acompanhamento e avaliação dos eventos realizados.</t>
    </r>
  </si>
  <si>
    <t>Preencher apenas as células em amarelo</t>
  </si>
  <si>
    <t>ANEXO II</t>
  </si>
  <si>
    <t>Observações:</t>
  </si>
  <si>
    <t>1) O item Serviços Eventuais (nº 197) corresponde a 10% do valor total dos itens 1 a 196, sendo o percentual fixo.</t>
  </si>
  <si>
    <r>
      <t>VALIDADE DA PROPOSTA</t>
    </r>
    <r>
      <rPr>
        <sz val="9"/>
        <color rgb="FF000000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rgb="FF000000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rgb="FF000000"/>
        <rFont val="Tahoma"/>
        <family val="2"/>
      </rPr>
      <t>) dias, a contar do dia da sessão de recebimento da mesma (</t>
    </r>
    <r>
      <rPr>
        <i/>
        <sz val="9"/>
        <color rgb="FF000000"/>
        <rFont val="Tahoma"/>
        <family val="2"/>
      </rPr>
      <t>observar o subitem 5.5 do Edital</t>
    </r>
    <r>
      <rPr>
        <sz val="9"/>
        <color rgb="FF000000"/>
        <rFont val="Tahoma"/>
        <family val="2"/>
      </rPr>
      <t>).</t>
    </r>
  </si>
  <si>
    <r>
      <t>[Local]</t>
    </r>
    <r>
      <rPr>
        <sz val="9"/>
        <color rgb="FF000000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rgb="FF000000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rgb="FF000000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rgb="FF000000"/>
        <rFont val="Tahoma"/>
        <family val="2"/>
      </rPr>
      <t>.</t>
    </r>
  </si>
  <si>
    <t>________________________________________</t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</si>
  <si>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</si>
  <si>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</si>
  <si>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</si>
  <si>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</si>
  <si>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</si>
  <si>
    <t>2) O percentual da Taxa de administração para serviços eventuais não pode ultrapassar 10% (percentual máximo).</t>
  </si>
  <si>
    <t>TOTAL GERAL</t>
  </si>
  <si>
    <t>Ref.: Pregão eletrônico nº 90014/2024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</si>
</sst>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0"/>
      <color rgb="FF000000"/>
      <name val="Times New Roman"/>
      <charset val="204"/>
    </font>
    <font>
      <b/>
      <sz val="11"/>
      <color rgb="FF000000"/>
      <name val="Calibri Light"/>
      <family val="2"/>
      <scheme val="major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rgb="FFFF0000"/>
      <name val="Tahoma"/>
      <family val="2"/>
    </font>
    <font>
      <sz val="9"/>
      <color rgb="FFFF0000"/>
      <name val="Tahoma"/>
      <family val="2"/>
    </font>
    <font>
      <i/>
      <sz val="9"/>
      <color rgb="FF000000"/>
      <name val="Tahoma"/>
      <family val="2"/>
    </font>
    <font>
      <b/>
      <sz val="1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F4F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0" fontId="4" fillId="5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vertical="center"/>
    </xf>
    <xf numFmtId="44" fontId="6" fillId="0" borderId="2" xfId="2" applyFont="1" applyBorder="1"/>
    <xf numFmtId="44" fontId="4" fillId="5" borderId="2" xfId="2" applyFont="1" applyFill="1" applyBorder="1"/>
    <xf numFmtId="44" fontId="4" fillId="6" borderId="2" xfId="2" applyFont="1" applyFill="1" applyBorder="1"/>
    <xf numFmtId="44" fontId="6" fillId="0" borderId="2" xfId="0" applyNumberFormat="1" applyFont="1" applyBorder="1"/>
    <xf numFmtId="9" fontId="6" fillId="0" borderId="2" xfId="0" applyNumberFormat="1" applyFont="1" applyBorder="1" applyAlignment="1">
      <alignment horizontal="center"/>
    </xf>
    <xf numFmtId="44" fontId="4" fillId="6" borderId="2" xfId="0" applyNumberFormat="1" applyFont="1" applyFill="1" applyBorder="1"/>
    <xf numFmtId="0" fontId="4" fillId="5" borderId="2" xfId="0" applyFont="1" applyFill="1" applyBorder="1" applyAlignment="1">
      <alignment horizontal="center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44" fontId="6" fillId="7" borderId="2" xfId="2" applyFont="1" applyFill="1" applyBorder="1"/>
    <xf numFmtId="9" fontId="8" fillId="8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6" fillId="7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4" fontId="0" fillId="0" borderId="0" xfId="0" applyNumberFormat="1"/>
    <xf numFmtId="9" fontId="0" fillId="0" borderId="0" xfId="0" applyNumberFormat="1"/>
    <xf numFmtId="9" fontId="0" fillId="0" borderId="0" xfId="3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44" fontId="6" fillId="0" borderId="2" xfId="2" applyFont="1" applyBorder="1" applyAlignment="1">
      <alignment horizontal="center"/>
    </xf>
    <xf numFmtId="44" fontId="4" fillId="5" borderId="2" xfId="2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44" fontId="4" fillId="6" borderId="2" xfId="2" applyFont="1" applyFill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4" fillId="6" borderId="2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</cellXfs>
  <cellStyles count="4">
    <cellStyle name="Moeda" xfId="2" builtinId="4"/>
    <cellStyle name="Moeda 2" xfId="1" xr:uid="{00000000-0005-0000-0000-000002000000}"/>
    <cellStyle name="Normal" xfId="0" builtinId="0"/>
    <cellStyle name="Porcentagem" xfId="3" builtinId="5"/>
  </cellStyles>
  <dxfs count="0"/>
  <tableStyles count="0" defaultTableStyle="TableStyleMedium2" defaultPivotStyle="PivotStyleLight16"/>
  <colors>
    <mruColors>
      <color rgb="FFFFFFCC"/>
      <color rgb="FFE9F4FB"/>
      <color rgb="FFFFFF99"/>
      <color rgb="FFFFCCFF"/>
      <color rgb="FFFF4747"/>
      <color rgb="FFFDA69D"/>
      <color rgb="FFFF99FF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4E35-4581-40B0-A24F-9782858147D4}">
  <dimension ref="A1:N276"/>
  <sheetViews>
    <sheetView showGridLines="0" workbookViewId="0">
      <selection activeCell="E11" sqref="E11"/>
    </sheetView>
  </sheetViews>
  <sheetFormatPr defaultRowHeight="12.75" x14ac:dyDescent="0.2"/>
  <cols>
    <col min="2" max="2" width="44.83203125" customWidth="1"/>
    <col min="3" max="3" width="18.83203125" bestFit="1" customWidth="1"/>
    <col min="4" max="4" width="13" bestFit="1" customWidth="1"/>
    <col min="5" max="5" width="14.1640625" customWidth="1"/>
    <col min="6" max="6" width="22.1640625" bestFit="1" customWidth="1"/>
    <col min="12" max="12" width="17" bestFit="1" customWidth="1"/>
  </cols>
  <sheetData>
    <row r="1" spans="1:6" ht="14.25" x14ac:dyDescent="0.2">
      <c r="A1" s="66" t="s">
        <v>273</v>
      </c>
      <c r="B1" s="66"/>
      <c r="C1" s="66"/>
      <c r="D1" s="66"/>
      <c r="E1" s="66"/>
      <c r="F1" s="66"/>
    </row>
    <row r="2" spans="1:6" x14ac:dyDescent="0.2">
      <c r="A2" s="32"/>
      <c r="B2" s="32"/>
      <c r="C2" s="32"/>
      <c r="D2" s="32"/>
      <c r="E2" s="32"/>
      <c r="F2" s="32"/>
    </row>
    <row r="3" spans="1:6" x14ac:dyDescent="0.2">
      <c r="A3" s="33" t="s">
        <v>286</v>
      </c>
      <c r="B3" s="32"/>
      <c r="C3" s="32"/>
      <c r="D3" s="32"/>
      <c r="E3" s="32"/>
      <c r="F3" s="32"/>
    </row>
    <row r="4" spans="1:6" x14ac:dyDescent="0.2">
      <c r="A4" s="33"/>
      <c r="B4" s="32"/>
      <c r="C4" s="32"/>
      <c r="D4" s="32"/>
      <c r="E4" s="32"/>
      <c r="F4" s="32"/>
    </row>
    <row r="5" spans="1:6" ht="12.75" customHeight="1" x14ac:dyDescent="0.2">
      <c r="A5" s="67" t="s">
        <v>271</v>
      </c>
      <c r="B5" s="67"/>
      <c r="C5" s="67"/>
      <c r="D5" s="67"/>
      <c r="E5" s="67"/>
      <c r="F5" s="67"/>
    </row>
    <row r="6" spans="1:6" x14ac:dyDescent="0.2">
      <c r="A6" s="67"/>
      <c r="B6" s="67"/>
      <c r="C6" s="67"/>
      <c r="D6" s="67"/>
      <c r="E6" s="67"/>
      <c r="F6" s="67"/>
    </row>
    <row r="8" spans="1:6" ht="15" x14ac:dyDescent="0.2">
      <c r="A8" s="60"/>
      <c r="B8" s="61"/>
      <c r="C8" s="61"/>
      <c r="D8" s="61"/>
    </row>
    <row r="9" spans="1:6" ht="33.75" x14ac:dyDescent="0.2">
      <c r="A9" s="1" t="s">
        <v>0</v>
      </c>
      <c r="B9" s="1" t="s">
        <v>1</v>
      </c>
      <c r="C9" s="2" t="s">
        <v>2</v>
      </c>
      <c r="D9" s="3" t="s">
        <v>186</v>
      </c>
      <c r="E9" s="2" t="s">
        <v>234</v>
      </c>
      <c r="F9" s="2" t="s">
        <v>259</v>
      </c>
    </row>
    <row r="10" spans="1:6" ht="15" customHeight="1" x14ac:dyDescent="0.2">
      <c r="A10" s="4"/>
      <c r="B10" s="55" t="s">
        <v>187</v>
      </c>
      <c r="C10" s="56"/>
      <c r="D10" s="56"/>
      <c r="E10" s="56"/>
      <c r="F10" s="5"/>
    </row>
    <row r="11" spans="1:6" ht="15" customHeight="1" x14ac:dyDescent="0.2">
      <c r="A11" s="6">
        <v>1</v>
      </c>
      <c r="B11" s="7" t="s">
        <v>252</v>
      </c>
      <c r="C11" s="8" t="s">
        <v>3</v>
      </c>
      <c r="D11" s="9">
        <v>7000</v>
      </c>
      <c r="E11" s="30">
        <v>32.924999999999997</v>
      </c>
      <c r="F11" s="22">
        <f>D11*E11</f>
        <v>230474.99999999997</v>
      </c>
    </row>
    <row r="12" spans="1:6" ht="15" customHeight="1" x14ac:dyDescent="0.2">
      <c r="A12" s="10">
        <v>2</v>
      </c>
      <c r="B12" s="11" t="s">
        <v>253</v>
      </c>
      <c r="C12" s="12" t="s">
        <v>3</v>
      </c>
      <c r="D12" s="9">
        <v>6000</v>
      </c>
      <c r="E12" s="30">
        <v>35.424999999999997</v>
      </c>
      <c r="F12" s="22">
        <f t="shared" ref="F12:F28" si="0">D12*E12</f>
        <v>212549.99999999997</v>
      </c>
    </row>
    <row r="13" spans="1:6" ht="15" customHeight="1" x14ac:dyDescent="0.2">
      <c r="A13" s="10">
        <v>3</v>
      </c>
      <c r="B13" s="11" t="s">
        <v>4</v>
      </c>
      <c r="C13" s="12" t="s">
        <v>3</v>
      </c>
      <c r="D13" s="9">
        <v>12000</v>
      </c>
      <c r="E13" s="30">
        <v>45.634999999999998</v>
      </c>
      <c r="F13" s="22">
        <f t="shared" si="0"/>
        <v>547620</v>
      </c>
    </row>
    <row r="14" spans="1:6" ht="15" customHeight="1" x14ac:dyDescent="0.2">
      <c r="A14" s="10">
        <v>4</v>
      </c>
      <c r="B14" s="11" t="s">
        <v>5</v>
      </c>
      <c r="C14" s="12" t="s">
        <v>3</v>
      </c>
      <c r="D14" s="9">
        <v>6000</v>
      </c>
      <c r="E14" s="30">
        <v>40.53</v>
      </c>
      <c r="F14" s="22">
        <f t="shared" si="0"/>
        <v>243180</v>
      </c>
    </row>
    <row r="15" spans="1:6" ht="15" customHeight="1" x14ac:dyDescent="0.2">
      <c r="A15" s="10">
        <v>5</v>
      </c>
      <c r="B15" s="11" t="s">
        <v>6</v>
      </c>
      <c r="C15" s="12" t="s">
        <v>3</v>
      </c>
      <c r="D15" s="9">
        <v>12000</v>
      </c>
      <c r="E15" s="30">
        <v>53.97</v>
      </c>
      <c r="F15" s="22">
        <f t="shared" si="0"/>
        <v>647640</v>
      </c>
    </row>
    <row r="16" spans="1:6" ht="15" customHeight="1" x14ac:dyDescent="0.2">
      <c r="A16" s="10">
        <v>6</v>
      </c>
      <c r="B16" s="11" t="s">
        <v>7</v>
      </c>
      <c r="C16" s="12" t="s">
        <v>3</v>
      </c>
      <c r="D16" s="9">
        <v>23000</v>
      </c>
      <c r="E16" s="30">
        <v>50.95</v>
      </c>
      <c r="F16" s="22">
        <f t="shared" si="0"/>
        <v>1171850</v>
      </c>
    </row>
    <row r="17" spans="1:6" ht="15" customHeight="1" x14ac:dyDescent="0.2">
      <c r="A17" s="10">
        <v>7</v>
      </c>
      <c r="B17" s="11" t="s">
        <v>8</v>
      </c>
      <c r="C17" s="12" t="s">
        <v>3</v>
      </c>
      <c r="D17" s="9">
        <v>21000</v>
      </c>
      <c r="E17" s="30">
        <v>46.844999999999999</v>
      </c>
      <c r="F17" s="22">
        <f t="shared" si="0"/>
        <v>983745</v>
      </c>
    </row>
    <row r="18" spans="1:6" ht="15" customHeight="1" x14ac:dyDescent="0.2">
      <c r="A18" s="10">
        <v>8</v>
      </c>
      <c r="B18" s="11" t="s">
        <v>9</v>
      </c>
      <c r="C18" s="12" t="s">
        <v>3</v>
      </c>
      <c r="D18" s="9">
        <v>16000</v>
      </c>
      <c r="E18" s="30">
        <v>43.03</v>
      </c>
      <c r="F18" s="22">
        <f t="shared" si="0"/>
        <v>688480</v>
      </c>
    </row>
    <row r="19" spans="1:6" ht="15" customHeight="1" x14ac:dyDescent="0.2">
      <c r="A19" s="10">
        <v>9</v>
      </c>
      <c r="B19" s="11" t="s">
        <v>10</v>
      </c>
      <c r="C19" s="12" t="s">
        <v>3</v>
      </c>
      <c r="D19" s="9">
        <v>8000</v>
      </c>
      <c r="E19" s="30">
        <v>99.4</v>
      </c>
      <c r="F19" s="22">
        <f t="shared" si="0"/>
        <v>795200</v>
      </c>
    </row>
    <row r="20" spans="1:6" ht="15" customHeight="1" x14ac:dyDescent="0.2">
      <c r="A20" s="10">
        <v>10</v>
      </c>
      <c r="B20" s="11" t="s">
        <v>11</v>
      </c>
      <c r="C20" s="12" t="s">
        <v>3</v>
      </c>
      <c r="D20" s="9">
        <v>8000</v>
      </c>
      <c r="E20" s="30">
        <v>72.31</v>
      </c>
      <c r="F20" s="22">
        <f t="shared" si="0"/>
        <v>578480</v>
      </c>
    </row>
    <row r="21" spans="1:6" ht="15" customHeight="1" x14ac:dyDescent="0.2">
      <c r="A21" s="10">
        <v>11</v>
      </c>
      <c r="B21" s="11" t="s">
        <v>12</v>
      </c>
      <c r="C21" s="12" t="s">
        <v>3</v>
      </c>
      <c r="D21" s="9">
        <v>5000</v>
      </c>
      <c r="E21" s="30">
        <v>71.375</v>
      </c>
      <c r="F21" s="22">
        <f t="shared" si="0"/>
        <v>356875</v>
      </c>
    </row>
    <row r="22" spans="1:6" ht="15" customHeight="1" x14ac:dyDescent="0.2">
      <c r="A22" s="10">
        <v>12</v>
      </c>
      <c r="B22" s="11" t="s">
        <v>13</v>
      </c>
      <c r="C22" s="12" t="s">
        <v>3</v>
      </c>
      <c r="D22" s="9">
        <v>6000</v>
      </c>
      <c r="E22" s="30">
        <v>39.03</v>
      </c>
      <c r="F22" s="22">
        <f t="shared" si="0"/>
        <v>234180</v>
      </c>
    </row>
    <row r="23" spans="1:6" ht="15" customHeight="1" x14ac:dyDescent="0.2">
      <c r="A23" s="10">
        <v>13</v>
      </c>
      <c r="B23" s="11" t="s">
        <v>14</v>
      </c>
      <c r="C23" s="12" t="s">
        <v>15</v>
      </c>
      <c r="D23" s="9">
        <v>9000</v>
      </c>
      <c r="E23" s="30">
        <v>10</v>
      </c>
      <c r="F23" s="22">
        <f t="shared" si="0"/>
        <v>90000</v>
      </c>
    </row>
    <row r="24" spans="1:6" ht="15" customHeight="1" x14ac:dyDescent="0.2">
      <c r="A24" s="10">
        <v>14</v>
      </c>
      <c r="B24" s="11" t="s">
        <v>16</v>
      </c>
      <c r="C24" s="12" t="s">
        <v>17</v>
      </c>
      <c r="D24" s="9">
        <v>600</v>
      </c>
      <c r="E24" s="30">
        <v>35.450000000000003</v>
      </c>
      <c r="F24" s="22">
        <f t="shared" si="0"/>
        <v>21270</v>
      </c>
    </row>
    <row r="25" spans="1:6" ht="15" customHeight="1" x14ac:dyDescent="0.2">
      <c r="A25" s="10">
        <v>15</v>
      </c>
      <c r="B25" s="11" t="s">
        <v>18</v>
      </c>
      <c r="C25" s="12" t="s">
        <v>19</v>
      </c>
      <c r="D25" s="9">
        <v>300</v>
      </c>
      <c r="E25" s="30">
        <v>26.06</v>
      </c>
      <c r="F25" s="22">
        <f t="shared" si="0"/>
        <v>7818</v>
      </c>
    </row>
    <row r="26" spans="1:6" ht="15" customHeight="1" x14ac:dyDescent="0.2">
      <c r="A26" s="10">
        <v>16</v>
      </c>
      <c r="B26" s="11" t="s">
        <v>168</v>
      </c>
      <c r="C26" s="12" t="s">
        <v>169</v>
      </c>
      <c r="D26" s="9">
        <v>200</v>
      </c>
      <c r="E26" s="30">
        <v>630.28500000000008</v>
      </c>
      <c r="F26" s="22">
        <f t="shared" si="0"/>
        <v>126057.00000000001</v>
      </c>
    </row>
    <row r="27" spans="1:6" ht="15" customHeight="1" x14ac:dyDescent="0.2">
      <c r="A27" s="10">
        <v>17</v>
      </c>
      <c r="B27" s="11" t="s">
        <v>135</v>
      </c>
      <c r="C27" s="12" t="s">
        <v>136</v>
      </c>
      <c r="D27" s="9">
        <v>2000</v>
      </c>
      <c r="E27" s="30">
        <v>20.399999999999999</v>
      </c>
      <c r="F27" s="22">
        <f t="shared" si="0"/>
        <v>40800</v>
      </c>
    </row>
    <row r="28" spans="1:6" ht="15" customHeight="1" x14ac:dyDescent="0.2">
      <c r="A28" s="10">
        <v>18</v>
      </c>
      <c r="B28" s="11" t="s">
        <v>137</v>
      </c>
      <c r="C28" s="12" t="s">
        <v>15</v>
      </c>
      <c r="D28" s="9">
        <v>2000</v>
      </c>
      <c r="E28" s="30">
        <v>10.824999999999999</v>
      </c>
      <c r="F28" s="22">
        <f t="shared" si="0"/>
        <v>21650</v>
      </c>
    </row>
    <row r="29" spans="1:6" ht="15" customHeight="1" x14ac:dyDescent="0.2">
      <c r="A29" s="13"/>
      <c r="B29" s="59" t="s">
        <v>237</v>
      </c>
      <c r="C29" s="48"/>
      <c r="D29" s="48"/>
      <c r="E29" s="49"/>
      <c r="F29" s="23">
        <f>SUM(F11:F28)</f>
        <v>6997870</v>
      </c>
    </row>
    <row r="30" spans="1:6" ht="15" customHeight="1" x14ac:dyDescent="0.2">
      <c r="A30" s="4"/>
      <c r="B30" s="55" t="s">
        <v>188</v>
      </c>
      <c r="C30" s="56"/>
      <c r="D30" s="56"/>
      <c r="E30" s="56"/>
      <c r="F30" s="5"/>
    </row>
    <row r="31" spans="1:6" ht="15" customHeight="1" x14ac:dyDescent="0.2">
      <c r="A31" s="4"/>
      <c r="B31" s="55" t="s">
        <v>189</v>
      </c>
      <c r="C31" s="56"/>
      <c r="D31" s="56"/>
      <c r="E31" s="56"/>
      <c r="F31" s="5"/>
    </row>
    <row r="32" spans="1:6" ht="15" customHeight="1" x14ac:dyDescent="0.2">
      <c r="A32" s="10">
        <v>19</v>
      </c>
      <c r="B32" s="11" t="s">
        <v>20</v>
      </c>
      <c r="C32" s="12" t="s">
        <v>17</v>
      </c>
      <c r="D32" s="9">
        <v>1200</v>
      </c>
      <c r="E32" s="30">
        <v>70</v>
      </c>
      <c r="F32" s="22">
        <f t="shared" ref="F32:F41" si="1">D32*E32</f>
        <v>84000</v>
      </c>
    </row>
    <row r="33" spans="1:6" ht="15" customHeight="1" x14ac:dyDescent="0.2">
      <c r="A33" s="10">
        <v>20</v>
      </c>
      <c r="B33" s="11" t="s">
        <v>21</v>
      </c>
      <c r="C33" s="12" t="s">
        <v>17</v>
      </c>
      <c r="D33" s="9">
        <v>150</v>
      </c>
      <c r="E33" s="30">
        <v>79.7</v>
      </c>
      <c r="F33" s="22">
        <f t="shared" si="1"/>
        <v>11955</v>
      </c>
    </row>
    <row r="34" spans="1:6" ht="15" customHeight="1" x14ac:dyDescent="0.2">
      <c r="A34" s="10">
        <v>21</v>
      </c>
      <c r="B34" s="11" t="s">
        <v>22</v>
      </c>
      <c r="C34" s="12" t="s">
        <v>17</v>
      </c>
      <c r="D34" s="9">
        <v>100</v>
      </c>
      <c r="E34" s="30">
        <v>300</v>
      </c>
      <c r="F34" s="22">
        <f t="shared" si="1"/>
        <v>30000</v>
      </c>
    </row>
    <row r="35" spans="1:6" ht="15" customHeight="1" x14ac:dyDescent="0.2">
      <c r="A35" s="10">
        <v>22</v>
      </c>
      <c r="B35" s="11" t="s">
        <v>23</v>
      </c>
      <c r="C35" s="12" t="s">
        <v>17</v>
      </c>
      <c r="D35" s="9">
        <v>200</v>
      </c>
      <c r="E35" s="30">
        <v>350</v>
      </c>
      <c r="F35" s="22">
        <f t="shared" si="1"/>
        <v>70000</v>
      </c>
    </row>
    <row r="36" spans="1:6" ht="15" customHeight="1" x14ac:dyDescent="0.2">
      <c r="A36" s="10">
        <v>23</v>
      </c>
      <c r="B36" s="11" t="s">
        <v>24</v>
      </c>
      <c r="C36" s="12" t="s">
        <v>17</v>
      </c>
      <c r="D36" s="9">
        <v>100</v>
      </c>
      <c r="E36" s="30">
        <v>300</v>
      </c>
      <c r="F36" s="22">
        <f t="shared" si="1"/>
        <v>30000</v>
      </c>
    </row>
    <row r="37" spans="1:6" ht="22.5" x14ac:dyDescent="0.2">
      <c r="A37" s="10">
        <v>24</v>
      </c>
      <c r="B37" s="11" t="s">
        <v>25</v>
      </c>
      <c r="C37" s="12" t="s">
        <v>17</v>
      </c>
      <c r="D37" s="9">
        <v>60</v>
      </c>
      <c r="E37" s="30">
        <v>2861.5</v>
      </c>
      <c r="F37" s="22">
        <f t="shared" si="1"/>
        <v>171690</v>
      </c>
    </row>
    <row r="38" spans="1:6" ht="15" customHeight="1" x14ac:dyDescent="0.2">
      <c r="A38" s="10">
        <v>25</v>
      </c>
      <c r="B38" s="11" t="s">
        <v>26</v>
      </c>
      <c r="C38" s="12" t="s">
        <v>27</v>
      </c>
      <c r="D38" s="9">
        <v>1250</v>
      </c>
      <c r="E38" s="30">
        <v>350</v>
      </c>
      <c r="F38" s="22">
        <f t="shared" si="1"/>
        <v>437500</v>
      </c>
    </row>
    <row r="39" spans="1:6" ht="15" customHeight="1" x14ac:dyDescent="0.2">
      <c r="A39" s="10">
        <v>26</v>
      </c>
      <c r="B39" s="11" t="s">
        <v>28</v>
      </c>
      <c r="C39" s="12" t="s">
        <v>17</v>
      </c>
      <c r="D39" s="9">
        <v>60</v>
      </c>
      <c r="E39" s="30">
        <v>573.73500000000001</v>
      </c>
      <c r="F39" s="22">
        <f t="shared" si="1"/>
        <v>34424.1</v>
      </c>
    </row>
    <row r="40" spans="1:6" ht="15" customHeight="1" x14ac:dyDescent="0.2">
      <c r="A40" s="10">
        <v>27</v>
      </c>
      <c r="B40" s="11" t="s">
        <v>29</v>
      </c>
      <c r="C40" s="12" t="s">
        <v>17</v>
      </c>
      <c r="D40" s="9">
        <v>80</v>
      </c>
      <c r="E40" s="30">
        <v>1380</v>
      </c>
      <c r="F40" s="22">
        <f t="shared" si="1"/>
        <v>110400</v>
      </c>
    </row>
    <row r="41" spans="1:6" ht="15" customHeight="1" x14ac:dyDescent="0.2">
      <c r="A41" s="10">
        <v>28</v>
      </c>
      <c r="B41" s="11" t="s">
        <v>30</v>
      </c>
      <c r="C41" s="12" t="s">
        <v>17</v>
      </c>
      <c r="D41" s="9">
        <v>280</v>
      </c>
      <c r="E41" s="30">
        <v>1620</v>
      </c>
      <c r="F41" s="22">
        <f t="shared" si="1"/>
        <v>453600</v>
      </c>
    </row>
    <row r="42" spans="1:6" ht="15" customHeight="1" x14ac:dyDescent="0.2">
      <c r="A42" s="4"/>
      <c r="B42" s="55" t="s">
        <v>190</v>
      </c>
      <c r="C42" s="56"/>
      <c r="D42" s="56"/>
      <c r="E42" s="56"/>
      <c r="F42" s="5"/>
    </row>
    <row r="43" spans="1:6" ht="15" customHeight="1" x14ac:dyDescent="0.2">
      <c r="A43" s="10">
        <v>29</v>
      </c>
      <c r="B43" s="11" t="s">
        <v>31</v>
      </c>
      <c r="C43" s="12" t="s">
        <v>17</v>
      </c>
      <c r="D43" s="9">
        <v>160</v>
      </c>
      <c r="E43" s="30">
        <v>229</v>
      </c>
      <c r="F43" s="22">
        <f t="shared" ref="F43:F56" si="2">D43*E43</f>
        <v>36640</v>
      </c>
    </row>
    <row r="44" spans="1:6" ht="15" customHeight="1" x14ac:dyDescent="0.2">
      <c r="A44" s="10">
        <v>30</v>
      </c>
      <c r="B44" s="11" t="s">
        <v>191</v>
      </c>
      <c r="C44" s="12" t="s">
        <v>17</v>
      </c>
      <c r="D44" s="9">
        <v>80</v>
      </c>
      <c r="E44" s="30">
        <v>162</v>
      </c>
      <c r="F44" s="22">
        <f t="shared" si="2"/>
        <v>12960</v>
      </c>
    </row>
    <row r="45" spans="1:6" ht="15" customHeight="1" x14ac:dyDescent="0.2">
      <c r="A45" s="10">
        <v>31</v>
      </c>
      <c r="B45" s="11" t="s">
        <v>192</v>
      </c>
      <c r="C45" s="12" t="s">
        <v>17</v>
      </c>
      <c r="D45" s="9">
        <v>80</v>
      </c>
      <c r="E45" s="30">
        <v>220</v>
      </c>
      <c r="F45" s="22">
        <f t="shared" si="2"/>
        <v>17600</v>
      </c>
    </row>
    <row r="46" spans="1:6" ht="15" customHeight="1" x14ac:dyDescent="0.2">
      <c r="A46" s="10">
        <v>32</v>
      </c>
      <c r="B46" s="11" t="s">
        <v>32</v>
      </c>
      <c r="C46" s="12" t="s">
        <v>17</v>
      </c>
      <c r="D46" s="9">
        <v>200</v>
      </c>
      <c r="E46" s="30">
        <v>1250</v>
      </c>
      <c r="F46" s="22">
        <f t="shared" si="2"/>
        <v>250000</v>
      </c>
    </row>
    <row r="47" spans="1:6" ht="15" customHeight="1" x14ac:dyDescent="0.2">
      <c r="A47" s="10">
        <v>33</v>
      </c>
      <c r="B47" s="11" t="s">
        <v>33</v>
      </c>
      <c r="C47" s="12" t="s">
        <v>17</v>
      </c>
      <c r="D47" s="9">
        <v>200</v>
      </c>
      <c r="E47" s="30">
        <v>1900</v>
      </c>
      <c r="F47" s="22">
        <f t="shared" si="2"/>
        <v>380000</v>
      </c>
    </row>
    <row r="48" spans="1:6" ht="15" customHeight="1" x14ac:dyDescent="0.2">
      <c r="A48" s="10">
        <v>34</v>
      </c>
      <c r="B48" s="11" t="s">
        <v>34</v>
      </c>
      <c r="C48" s="12" t="s">
        <v>17</v>
      </c>
      <c r="D48" s="9">
        <v>100</v>
      </c>
      <c r="E48" s="30">
        <v>262.53499999999997</v>
      </c>
      <c r="F48" s="22">
        <f t="shared" si="2"/>
        <v>26253.499999999996</v>
      </c>
    </row>
    <row r="49" spans="1:6" ht="15" customHeight="1" x14ac:dyDescent="0.2">
      <c r="A49" s="10">
        <v>35</v>
      </c>
      <c r="B49" s="11" t="s">
        <v>35</v>
      </c>
      <c r="C49" s="12" t="s">
        <v>17</v>
      </c>
      <c r="D49" s="9">
        <v>350</v>
      </c>
      <c r="E49" s="30">
        <v>328.16999999999996</v>
      </c>
      <c r="F49" s="22">
        <f t="shared" si="2"/>
        <v>114859.49999999999</v>
      </c>
    </row>
    <row r="50" spans="1:6" ht="15" customHeight="1" x14ac:dyDescent="0.2">
      <c r="A50" s="10">
        <v>36</v>
      </c>
      <c r="B50" s="11" t="s">
        <v>233</v>
      </c>
      <c r="C50" s="12" t="s">
        <v>17</v>
      </c>
      <c r="D50" s="9">
        <v>300</v>
      </c>
      <c r="E50" s="30">
        <v>900</v>
      </c>
      <c r="F50" s="22">
        <f t="shared" si="2"/>
        <v>270000</v>
      </c>
    </row>
    <row r="51" spans="1:6" ht="15" customHeight="1" x14ac:dyDescent="0.2">
      <c r="A51" s="10">
        <v>37</v>
      </c>
      <c r="B51" s="11" t="s">
        <v>36</v>
      </c>
      <c r="C51" s="12" t="s">
        <v>17</v>
      </c>
      <c r="D51" s="9">
        <v>100</v>
      </c>
      <c r="E51" s="30">
        <v>792.68499999999995</v>
      </c>
      <c r="F51" s="22">
        <f t="shared" si="2"/>
        <v>79268.5</v>
      </c>
    </row>
    <row r="52" spans="1:6" ht="15" customHeight="1" x14ac:dyDescent="0.2">
      <c r="A52" s="10">
        <v>38</v>
      </c>
      <c r="B52" s="11" t="s">
        <v>37</v>
      </c>
      <c r="C52" s="12" t="s">
        <v>17</v>
      </c>
      <c r="D52" s="9">
        <v>60</v>
      </c>
      <c r="E52" s="30">
        <v>458.45500000000004</v>
      </c>
      <c r="F52" s="22">
        <f t="shared" si="2"/>
        <v>27507.300000000003</v>
      </c>
    </row>
    <row r="53" spans="1:6" ht="15" customHeight="1" x14ac:dyDescent="0.2">
      <c r="A53" s="10">
        <v>39</v>
      </c>
      <c r="B53" s="11" t="s">
        <v>38</v>
      </c>
      <c r="C53" s="12" t="s">
        <v>39</v>
      </c>
      <c r="D53" s="9">
        <v>40</v>
      </c>
      <c r="E53" s="30">
        <v>260.70999999999998</v>
      </c>
      <c r="F53" s="22">
        <f t="shared" si="2"/>
        <v>10428.4</v>
      </c>
    </row>
    <row r="54" spans="1:6" ht="15" customHeight="1" x14ac:dyDescent="0.2">
      <c r="A54" s="10">
        <v>40</v>
      </c>
      <c r="B54" s="11" t="s">
        <v>40</v>
      </c>
      <c r="C54" s="12" t="s">
        <v>41</v>
      </c>
      <c r="D54" s="9">
        <v>45000</v>
      </c>
      <c r="E54" s="30">
        <v>23.75</v>
      </c>
      <c r="F54" s="22">
        <f t="shared" si="2"/>
        <v>1068750</v>
      </c>
    </row>
    <row r="55" spans="1:6" ht="15" customHeight="1" x14ac:dyDescent="0.2">
      <c r="A55" s="10">
        <v>41</v>
      </c>
      <c r="B55" s="11" t="s">
        <v>42</v>
      </c>
      <c r="C55" s="12" t="s">
        <v>39</v>
      </c>
      <c r="D55" s="9">
        <v>75.428571428571431</v>
      </c>
      <c r="E55" s="30">
        <v>819.02499999999998</v>
      </c>
      <c r="F55" s="22">
        <f t="shared" si="2"/>
        <v>61777.885714285716</v>
      </c>
    </row>
    <row r="56" spans="1:6" ht="15" customHeight="1" x14ac:dyDescent="0.2">
      <c r="A56" s="10">
        <v>42</v>
      </c>
      <c r="B56" s="11" t="s">
        <v>43</v>
      </c>
      <c r="C56" s="12" t="s">
        <v>39</v>
      </c>
      <c r="D56" s="9">
        <v>100</v>
      </c>
      <c r="E56" s="30">
        <v>941.78500000000008</v>
      </c>
      <c r="F56" s="22">
        <f t="shared" si="2"/>
        <v>94178.500000000015</v>
      </c>
    </row>
    <row r="57" spans="1:6" ht="15" customHeight="1" x14ac:dyDescent="0.2">
      <c r="A57" s="4"/>
      <c r="B57" s="55" t="s">
        <v>193</v>
      </c>
      <c r="C57" s="56"/>
      <c r="D57" s="56"/>
      <c r="E57" s="56"/>
      <c r="F57" s="5"/>
    </row>
    <row r="58" spans="1:6" ht="15" customHeight="1" x14ac:dyDescent="0.2">
      <c r="A58" s="10">
        <v>43</v>
      </c>
      <c r="B58" s="11" t="s">
        <v>44</v>
      </c>
      <c r="C58" s="12" t="s">
        <v>17</v>
      </c>
      <c r="D58" s="9">
        <v>500</v>
      </c>
      <c r="E58" s="30">
        <v>1900</v>
      </c>
      <c r="F58" s="22">
        <f t="shared" ref="F58:F64" si="3">D58*E58</f>
        <v>950000</v>
      </c>
    </row>
    <row r="59" spans="1:6" ht="15" customHeight="1" x14ac:dyDescent="0.2">
      <c r="A59" s="10">
        <v>44</v>
      </c>
      <c r="B59" s="11" t="s">
        <v>45</v>
      </c>
      <c r="C59" s="12" t="s">
        <v>17</v>
      </c>
      <c r="D59" s="9">
        <v>50</v>
      </c>
      <c r="E59" s="30">
        <v>60</v>
      </c>
      <c r="F59" s="22">
        <f t="shared" si="3"/>
        <v>3000</v>
      </c>
    </row>
    <row r="60" spans="1:6" ht="15" customHeight="1" x14ac:dyDescent="0.2">
      <c r="A60" s="10">
        <v>45</v>
      </c>
      <c r="B60" s="11" t="s">
        <v>46</v>
      </c>
      <c r="C60" s="12" t="s">
        <v>17</v>
      </c>
      <c r="D60" s="9">
        <v>700</v>
      </c>
      <c r="E60" s="30">
        <v>70</v>
      </c>
      <c r="F60" s="22">
        <f t="shared" si="3"/>
        <v>49000</v>
      </c>
    </row>
    <row r="61" spans="1:6" ht="15" customHeight="1" x14ac:dyDescent="0.2">
      <c r="A61" s="10">
        <v>46</v>
      </c>
      <c r="B61" s="11" t="s">
        <v>47</v>
      </c>
      <c r="C61" s="12" t="s">
        <v>17</v>
      </c>
      <c r="D61" s="9">
        <v>650</v>
      </c>
      <c r="E61" s="30">
        <v>50</v>
      </c>
      <c r="F61" s="22">
        <f t="shared" si="3"/>
        <v>32500</v>
      </c>
    </row>
    <row r="62" spans="1:6" ht="15" customHeight="1" x14ac:dyDescent="0.2">
      <c r="A62" s="10">
        <v>47</v>
      </c>
      <c r="B62" s="11" t="s">
        <v>48</v>
      </c>
      <c r="C62" s="12" t="s">
        <v>17</v>
      </c>
      <c r="D62" s="9">
        <v>40</v>
      </c>
      <c r="E62" s="30">
        <v>141.05500000000001</v>
      </c>
      <c r="F62" s="22">
        <f t="shared" si="3"/>
        <v>5642.2000000000007</v>
      </c>
    </row>
    <row r="63" spans="1:6" ht="15" customHeight="1" x14ac:dyDescent="0.2">
      <c r="A63" s="10">
        <v>48</v>
      </c>
      <c r="B63" s="11" t="s">
        <v>49</v>
      </c>
      <c r="C63" s="12" t="s">
        <v>17</v>
      </c>
      <c r="D63" s="9">
        <v>150</v>
      </c>
      <c r="E63" s="30">
        <v>105.05500000000001</v>
      </c>
      <c r="F63" s="22">
        <f t="shared" si="3"/>
        <v>15758.250000000002</v>
      </c>
    </row>
    <row r="64" spans="1:6" ht="15" customHeight="1" x14ac:dyDescent="0.2">
      <c r="A64" s="10">
        <v>49</v>
      </c>
      <c r="B64" s="11" t="s">
        <v>50</v>
      </c>
      <c r="C64" s="12" t="s">
        <v>17</v>
      </c>
      <c r="D64" s="9">
        <v>6</v>
      </c>
      <c r="E64" s="30">
        <v>700</v>
      </c>
      <c r="F64" s="22">
        <f t="shared" si="3"/>
        <v>4200</v>
      </c>
    </row>
    <row r="65" spans="1:6" ht="15" customHeight="1" x14ac:dyDescent="0.2">
      <c r="A65" s="4"/>
      <c r="B65" s="55" t="s">
        <v>194</v>
      </c>
      <c r="C65" s="56"/>
      <c r="D65" s="56"/>
      <c r="E65" s="57"/>
      <c r="F65" s="5"/>
    </row>
    <row r="66" spans="1:6" ht="15" customHeight="1" x14ac:dyDescent="0.2">
      <c r="A66" s="10">
        <v>50</v>
      </c>
      <c r="B66" s="11" t="s">
        <v>51</v>
      </c>
      <c r="C66" s="12" t="s">
        <v>17</v>
      </c>
      <c r="D66" s="9">
        <v>54.857142857142854</v>
      </c>
      <c r="E66" s="30">
        <v>2050</v>
      </c>
      <c r="F66" s="22">
        <f t="shared" ref="F66:F72" si="4">D66*E66</f>
        <v>112457.14285714286</v>
      </c>
    </row>
    <row r="67" spans="1:6" ht="15" customHeight="1" x14ac:dyDescent="0.2">
      <c r="A67" s="10">
        <v>51</v>
      </c>
      <c r="B67" s="11" t="s">
        <v>52</v>
      </c>
      <c r="C67" s="12" t="s">
        <v>17</v>
      </c>
      <c r="D67" s="9">
        <v>160</v>
      </c>
      <c r="E67" s="30">
        <v>223</v>
      </c>
      <c r="F67" s="22">
        <f t="shared" si="4"/>
        <v>35680</v>
      </c>
    </row>
    <row r="68" spans="1:6" ht="15" customHeight="1" x14ac:dyDescent="0.2">
      <c r="A68" s="10">
        <v>52</v>
      </c>
      <c r="B68" s="11" t="s">
        <v>53</v>
      </c>
      <c r="C68" s="12" t="s">
        <v>17</v>
      </c>
      <c r="D68" s="9">
        <v>40</v>
      </c>
      <c r="E68" s="30">
        <v>248</v>
      </c>
      <c r="F68" s="22">
        <f t="shared" si="4"/>
        <v>9920</v>
      </c>
    </row>
    <row r="69" spans="1:6" ht="15" customHeight="1" x14ac:dyDescent="0.2">
      <c r="A69" s="10">
        <v>53</v>
      </c>
      <c r="B69" s="11" t="s">
        <v>54</v>
      </c>
      <c r="C69" s="12" t="s">
        <v>17</v>
      </c>
      <c r="D69" s="9">
        <v>40</v>
      </c>
      <c r="E69" s="30">
        <v>239</v>
      </c>
      <c r="F69" s="22">
        <f t="shared" si="4"/>
        <v>9560</v>
      </c>
    </row>
    <row r="70" spans="1:6" ht="15" customHeight="1" x14ac:dyDescent="0.2">
      <c r="A70" s="10">
        <v>54</v>
      </c>
      <c r="B70" s="11" t="s">
        <v>261</v>
      </c>
      <c r="C70" s="12" t="s">
        <v>17</v>
      </c>
      <c r="D70" s="9">
        <v>40</v>
      </c>
      <c r="E70" s="30">
        <v>180.5</v>
      </c>
      <c r="F70" s="22">
        <f t="shared" si="4"/>
        <v>7220</v>
      </c>
    </row>
    <row r="71" spans="1:6" ht="15" customHeight="1" x14ac:dyDescent="0.2">
      <c r="A71" s="10">
        <v>55</v>
      </c>
      <c r="B71" s="11" t="s">
        <v>55</v>
      </c>
      <c r="C71" s="12" t="s">
        <v>17</v>
      </c>
      <c r="D71" s="9">
        <v>160</v>
      </c>
      <c r="E71" s="30">
        <v>205.5</v>
      </c>
      <c r="F71" s="22">
        <f t="shared" si="4"/>
        <v>32880</v>
      </c>
    </row>
    <row r="72" spans="1:6" ht="15" customHeight="1" x14ac:dyDescent="0.2">
      <c r="A72" s="10">
        <v>56</v>
      </c>
      <c r="B72" s="11" t="s">
        <v>56</v>
      </c>
      <c r="C72" s="12" t="s">
        <v>17</v>
      </c>
      <c r="D72" s="9">
        <v>40</v>
      </c>
      <c r="E72" s="30">
        <v>165.95</v>
      </c>
      <c r="F72" s="22">
        <f t="shared" si="4"/>
        <v>6638</v>
      </c>
    </row>
    <row r="73" spans="1:6" ht="15" customHeight="1" x14ac:dyDescent="0.2">
      <c r="A73" s="4"/>
      <c r="B73" s="55" t="s">
        <v>195</v>
      </c>
      <c r="C73" s="56"/>
      <c r="D73" s="56"/>
      <c r="E73" s="56"/>
      <c r="F73" s="5"/>
    </row>
    <row r="74" spans="1:6" ht="15" customHeight="1" x14ac:dyDescent="0.2">
      <c r="A74" s="10">
        <v>57</v>
      </c>
      <c r="B74" s="11" t="s">
        <v>57</v>
      </c>
      <c r="C74" s="12" t="s">
        <v>17</v>
      </c>
      <c r="D74" s="9">
        <v>10</v>
      </c>
      <c r="E74" s="30">
        <v>261.29000000000002</v>
      </c>
      <c r="F74" s="22">
        <f t="shared" ref="F74:F76" si="5">D74*E74</f>
        <v>2612.9</v>
      </c>
    </row>
    <row r="75" spans="1:6" ht="15" customHeight="1" x14ac:dyDescent="0.2">
      <c r="A75" s="10">
        <v>58</v>
      </c>
      <c r="B75" s="11" t="s">
        <v>58</v>
      </c>
      <c r="C75" s="12" t="s">
        <v>17</v>
      </c>
      <c r="D75" s="9">
        <v>10</v>
      </c>
      <c r="E75" s="30">
        <v>314.25</v>
      </c>
      <c r="F75" s="22">
        <f t="shared" si="5"/>
        <v>3142.5</v>
      </c>
    </row>
    <row r="76" spans="1:6" ht="15" customHeight="1" x14ac:dyDescent="0.2">
      <c r="A76" s="10">
        <v>59</v>
      </c>
      <c r="B76" s="11" t="s">
        <v>59</v>
      </c>
      <c r="C76" s="12" t="s">
        <v>17</v>
      </c>
      <c r="D76" s="9">
        <v>150</v>
      </c>
      <c r="E76" s="30">
        <v>41</v>
      </c>
      <c r="F76" s="22">
        <f t="shared" si="5"/>
        <v>6150</v>
      </c>
    </row>
    <row r="77" spans="1:6" ht="15" customHeight="1" x14ac:dyDescent="0.2">
      <c r="A77" s="14"/>
      <c r="B77" s="59" t="s">
        <v>238</v>
      </c>
      <c r="C77" s="48"/>
      <c r="D77" s="48"/>
      <c r="E77" s="49"/>
      <c r="F77" s="23">
        <f>SUM(F32:F41,F43:F56,F58:F64,F66:F72,F74:F76)</f>
        <v>5170153.6785714291</v>
      </c>
    </row>
    <row r="78" spans="1:6" ht="15" customHeight="1" x14ac:dyDescent="0.2">
      <c r="A78" s="4"/>
      <c r="B78" s="55" t="s">
        <v>196</v>
      </c>
      <c r="C78" s="56"/>
      <c r="D78" s="56"/>
      <c r="E78" s="56"/>
      <c r="F78" s="5"/>
    </row>
    <row r="79" spans="1:6" ht="15" customHeight="1" x14ac:dyDescent="0.2">
      <c r="A79" s="10">
        <v>60</v>
      </c>
      <c r="B79" s="11" t="s">
        <v>60</v>
      </c>
      <c r="C79" s="12" t="s">
        <v>61</v>
      </c>
      <c r="D79" s="9">
        <v>4000</v>
      </c>
      <c r="E79" s="30">
        <v>1207</v>
      </c>
      <c r="F79" s="22">
        <f t="shared" ref="F79:F81" si="6">D79*E79</f>
        <v>4828000</v>
      </c>
    </row>
    <row r="80" spans="1:6" ht="15" customHeight="1" x14ac:dyDescent="0.2">
      <c r="A80" s="10">
        <v>61</v>
      </c>
      <c r="B80" s="11" t="s">
        <v>62</v>
      </c>
      <c r="C80" s="12" t="s">
        <v>17</v>
      </c>
      <c r="D80" s="9">
        <v>120</v>
      </c>
      <c r="E80" s="30">
        <v>800</v>
      </c>
      <c r="F80" s="22">
        <f t="shared" si="6"/>
        <v>96000</v>
      </c>
    </row>
    <row r="81" spans="1:6" ht="15" customHeight="1" x14ac:dyDescent="0.2">
      <c r="A81" s="10">
        <v>62</v>
      </c>
      <c r="B81" s="11" t="s">
        <v>63</v>
      </c>
      <c r="C81" s="12" t="s">
        <v>17</v>
      </c>
      <c r="D81" s="9">
        <v>2000</v>
      </c>
      <c r="E81" s="30">
        <v>180</v>
      </c>
      <c r="F81" s="22">
        <f t="shared" si="6"/>
        <v>360000</v>
      </c>
    </row>
    <row r="82" spans="1:6" ht="15" customHeight="1" x14ac:dyDescent="0.2">
      <c r="A82" s="14"/>
      <c r="B82" s="62" t="s">
        <v>239</v>
      </c>
      <c r="C82" s="62"/>
      <c r="D82" s="62"/>
      <c r="E82" s="62"/>
      <c r="F82" s="23">
        <f>SUM(F79:F81)</f>
        <v>5284000</v>
      </c>
    </row>
    <row r="83" spans="1:6" ht="15" customHeight="1" x14ac:dyDescent="0.2">
      <c r="A83" s="4"/>
      <c r="B83" s="55" t="s">
        <v>197</v>
      </c>
      <c r="C83" s="56"/>
      <c r="D83" s="56"/>
      <c r="E83" s="56"/>
      <c r="F83" s="5"/>
    </row>
    <row r="84" spans="1:6" ht="15" customHeight="1" x14ac:dyDescent="0.2">
      <c r="A84" s="10">
        <v>63</v>
      </c>
      <c r="B84" s="11" t="s">
        <v>64</v>
      </c>
      <c r="C84" s="12" t="s">
        <v>17</v>
      </c>
      <c r="D84" s="9">
        <v>1000</v>
      </c>
      <c r="E84" s="30">
        <v>386.46500000000003</v>
      </c>
      <c r="F84" s="22">
        <f t="shared" ref="F84:F102" si="7">D84*E84</f>
        <v>386465.00000000006</v>
      </c>
    </row>
    <row r="85" spans="1:6" ht="15" customHeight="1" x14ac:dyDescent="0.2">
      <c r="A85" s="10">
        <v>64</v>
      </c>
      <c r="B85" s="11" t="s">
        <v>65</v>
      </c>
      <c r="C85" s="12" t="s">
        <v>17</v>
      </c>
      <c r="D85" s="9">
        <v>300</v>
      </c>
      <c r="E85" s="30">
        <v>254.53</v>
      </c>
      <c r="F85" s="22">
        <f t="shared" si="7"/>
        <v>76359</v>
      </c>
    </row>
    <row r="86" spans="1:6" ht="15" customHeight="1" x14ac:dyDescent="0.2">
      <c r="A86" s="10">
        <v>65</v>
      </c>
      <c r="B86" s="11" t="s">
        <v>66</v>
      </c>
      <c r="C86" s="12" t="s">
        <v>17</v>
      </c>
      <c r="D86" s="9">
        <v>200</v>
      </c>
      <c r="E86" s="30">
        <v>55</v>
      </c>
      <c r="F86" s="22">
        <f t="shared" si="7"/>
        <v>11000</v>
      </c>
    </row>
    <row r="87" spans="1:6" ht="15" customHeight="1" x14ac:dyDescent="0.2">
      <c r="A87" s="10">
        <v>66</v>
      </c>
      <c r="B87" s="11" t="s">
        <v>198</v>
      </c>
      <c r="C87" s="12" t="s">
        <v>17</v>
      </c>
      <c r="D87" s="9">
        <v>400</v>
      </c>
      <c r="E87" s="30">
        <v>147.63499999999999</v>
      </c>
      <c r="F87" s="22">
        <f t="shared" si="7"/>
        <v>59054</v>
      </c>
    </row>
    <row r="88" spans="1:6" ht="15" customHeight="1" x14ac:dyDescent="0.2">
      <c r="A88" s="10">
        <v>67</v>
      </c>
      <c r="B88" s="11" t="s">
        <v>67</v>
      </c>
      <c r="C88" s="12" t="s">
        <v>17</v>
      </c>
      <c r="D88" s="9">
        <v>200</v>
      </c>
      <c r="E88" s="30">
        <v>130</v>
      </c>
      <c r="F88" s="22">
        <f t="shared" si="7"/>
        <v>26000</v>
      </c>
    </row>
    <row r="89" spans="1:6" ht="15" customHeight="1" x14ac:dyDescent="0.2">
      <c r="A89" s="10">
        <v>68</v>
      </c>
      <c r="B89" s="11" t="s">
        <v>68</v>
      </c>
      <c r="C89" s="12" t="s">
        <v>17</v>
      </c>
      <c r="D89" s="9">
        <v>100</v>
      </c>
      <c r="E89" s="30">
        <v>240</v>
      </c>
      <c r="F89" s="22">
        <f t="shared" si="7"/>
        <v>24000</v>
      </c>
    </row>
    <row r="90" spans="1:6" ht="15" customHeight="1" x14ac:dyDescent="0.2">
      <c r="A90" s="10">
        <v>69</v>
      </c>
      <c r="B90" s="11" t="s">
        <v>69</v>
      </c>
      <c r="C90" s="12" t="s">
        <v>17</v>
      </c>
      <c r="D90" s="9">
        <v>450</v>
      </c>
      <c r="E90" s="30">
        <v>124</v>
      </c>
      <c r="F90" s="22">
        <f t="shared" si="7"/>
        <v>55800</v>
      </c>
    </row>
    <row r="91" spans="1:6" ht="15" customHeight="1" x14ac:dyDescent="0.2">
      <c r="A91" s="10">
        <v>70</v>
      </c>
      <c r="B91" s="11" t="s">
        <v>70</v>
      </c>
      <c r="C91" s="12" t="s">
        <v>17</v>
      </c>
      <c r="D91" s="9">
        <v>9000</v>
      </c>
      <c r="E91" s="30">
        <v>20</v>
      </c>
      <c r="F91" s="22">
        <f t="shared" si="7"/>
        <v>180000</v>
      </c>
    </row>
    <row r="92" spans="1:6" ht="15" customHeight="1" x14ac:dyDescent="0.2">
      <c r="A92" s="10">
        <v>71</v>
      </c>
      <c r="B92" s="11" t="s">
        <v>71</v>
      </c>
      <c r="C92" s="12" t="s">
        <v>17</v>
      </c>
      <c r="D92" s="9">
        <v>2000</v>
      </c>
      <c r="E92" s="30">
        <v>45</v>
      </c>
      <c r="F92" s="22">
        <f t="shared" si="7"/>
        <v>90000</v>
      </c>
    </row>
    <row r="93" spans="1:6" ht="15" customHeight="1" x14ac:dyDescent="0.2">
      <c r="A93" s="10">
        <v>72</v>
      </c>
      <c r="B93" s="11" t="s">
        <v>72</v>
      </c>
      <c r="C93" s="12" t="s">
        <v>17</v>
      </c>
      <c r="D93" s="9">
        <v>400</v>
      </c>
      <c r="E93" s="30">
        <v>42.924999999999997</v>
      </c>
      <c r="F93" s="22">
        <f t="shared" si="7"/>
        <v>17170</v>
      </c>
    </row>
    <row r="94" spans="1:6" ht="15" customHeight="1" x14ac:dyDescent="0.2">
      <c r="A94" s="10">
        <v>73</v>
      </c>
      <c r="B94" s="11" t="s">
        <v>73</v>
      </c>
      <c r="C94" s="12" t="s">
        <v>17</v>
      </c>
      <c r="D94" s="9">
        <v>400</v>
      </c>
      <c r="E94" s="30">
        <v>82</v>
      </c>
      <c r="F94" s="22">
        <f t="shared" si="7"/>
        <v>32800</v>
      </c>
    </row>
    <row r="95" spans="1:6" ht="15" customHeight="1" x14ac:dyDescent="0.2">
      <c r="A95" s="10">
        <v>74</v>
      </c>
      <c r="B95" s="11" t="s">
        <v>74</v>
      </c>
      <c r="C95" s="12" t="s">
        <v>17</v>
      </c>
      <c r="D95" s="9">
        <v>100</v>
      </c>
      <c r="E95" s="30">
        <v>118.13499999999999</v>
      </c>
      <c r="F95" s="22">
        <f t="shared" si="7"/>
        <v>11813.5</v>
      </c>
    </row>
    <row r="96" spans="1:6" ht="15" customHeight="1" x14ac:dyDescent="0.2">
      <c r="A96" s="10">
        <v>75</v>
      </c>
      <c r="B96" s="11" t="s">
        <v>75</v>
      </c>
      <c r="C96" s="12" t="s">
        <v>17</v>
      </c>
      <c r="D96" s="9">
        <v>100</v>
      </c>
      <c r="E96" s="30">
        <v>160</v>
      </c>
      <c r="F96" s="22">
        <f t="shared" si="7"/>
        <v>16000</v>
      </c>
    </row>
    <row r="97" spans="1:6" ht="15" customHeight="1" x14ac:dyDescent="0.2">
      <c r="A97" s="10">
        <v>76</v>
      </c>
      <c r="B97" s="11" t="s">
        <v>76</v>
      </c>
      <c r="C97" s="12" t="s">
        <v>77</v>
      </c>
      <c r="D97" s="9">
        <v>2000</v>
      </c>
      <c r="E97" s="30">
        <v>103.5</v>
      </c>
      <c r="F97" s="22">
        <f t="shared" si="7"/>
        <v>207000</v>
      </c>
    </row>
    <row r="98" spans="1:6" ht="15" customHeight="1" x14ac:dyDescent="0.2">
      <c r="A98" s="10">
        <v>77</v>
      </c>
      <c r="B98" s="11" t="s">
        <v>78</v>
      </c>
      <c r="C98" s="12" t="s">
        <v>79</v>
      </c>
      <c r="D98" s="9">
        <v>200</v>
      </c>
      <c r="E98" s="30">
        <v>364.40000000000003</v>
      </c>
      <c r="F98" s="22">
        <f t="shared" si="7"/>
        <v>72880</v>
      </c>
    </row>
    <row r="99" spans="1:6" ht="15" customHeight="1" x14ac:dyDescent="0.2">
      <c r="A99" s="10">
        <v>78</v>
      </c>
      <c r="B99" s="11" t="s">
        <v>80</v>
      </c>
      <c r="C99" s="12" t="s">
        <v>17</v>
      </c>
      <c r="D99" s="9">
        <v>100</v>
      </c>
      <c r="E99" s="30">
        <v>125</v>
      </c>
      <c r="F99" s="22">
        <f t="shared" si="7"/>
        <v>12500</v>
      </c>
    </row>
    <row r="100" spans="1:6" ht="15" customHeight="1" x14ac:dyDescent="0.2">
      <c r="A100" s="10">
        <v>79</v>
      </c>
      <c r="B100" s="11" t="s">
        <v>81</v>
      </c>
      <c r="C100" s="12" t="s">
        <v>17</v>
      </c>
      <c r="D100" s="9">
        <v>1200</v>
      </c>
      <c r="E100" s="30">
        <v>70</v>
      </c>
      <c r="F100" s="22">
        <f t="shared" si="7"/>
        <v>84000</v>
      </c>
    </row>
    <row r="101" spans="1:6" ht="15" customHeight="1" x14ac:dyDescent="0.2">
      <c r="A101" s="10">
        <v>80</v>
      </c>
      <c r="B101" s="11" t="s">
        <v>82</v>
      </c>
      <c r="C101" s="12" t="s">
        <v>17</v>
      </c>
      <c r="D101" s="9">
        <v>4800</v>
      </c>
      <c r="E101" s="30">
        <v>40</v>
      </c>
      <c r="F101" s="22">
        <f t="shared" si="7"/>
        <v>192000</v>
      </c>
    </row>
    <row r="102" spans="1:6" ht="15" customHeight="1" x14ac:dyDescent="0.2">
      <c r="A102" s="10">
        <v>81</v>
      </c>
      <c r="B102" s="11" t="s">
        <v>83</v>
      </c>
      <c r="C102" s="12" t="s">
        <v>77</v>
      </c>
      <c r="D102" s="9">
        <v>1000</v>
      </c>
      <c r="E102" s="30">
        <v>147.5</v>
      </c>
      <c r="F102" s="22">
        <f t="shared" si="7"/>
        <v>147500</v>
      </c>
    </row>
    <row r="103" spans="1:6" ht="15" customHeight="1" x14ac:dyDescent="0.2">
      <c r="A103" s="15"/>
      <c r="B103" s="48" t="s">
        <v>240</v>
      </c>
      <c r="C103" s="48"/>
      <c r="D103" s="48"/>
      <c r="E103" s="49"/>
      <c r="F103" s="23">
        <f>SUM(F84:F102)</f>
        <v>1702341.5</v>
      </c>
    </row>
    <row r="104" spans="1:6" ht="15" customHeight="1" x14ac:dyDescent="0.2">
      <c r="A104" s="4"/>
      <c r="B104" s="55" t="s">
        <v>199</v>
      </c>
      <c r="C104" s="56"/>
      <c r="D104" s="56"/>
      <c r="E104" s="56"/>
      <c r="F104" s="5"/>
    </row>
    <row r="105" spans="1:6" ht="15" customHeight="1" x14ac:dyDescent="0.2">
      <c r="A105" s="10">
        <v>82</v>
      </c>
      <c r="B105" s="11" t="s">
        <v>84</v>
      </c>
      <c r="C105" s="12" t="s">
        <v>15</v>
      </c>
      <c r="D105" s="9">
        <v>200</v>
      </c>
      <c r="E105" s="30">
        <v>86.055000000000007</v>
      </c>
      <c r="F105" s="22">
        <f t="shared" ref="F105:F112" si="8">D105*E105</f>
        <v>17211</v>
      </c>
    </row>
    <row r="106" spans="1:6" ht="15" customHeight="1" x14ac:dyDescent="0.2">
      <c r="A106" s="10">
        <v>83</v>
      </c>
      <c r="B106" s="11" t="s">
        <v>85</v>
      </c>
      <c r="C106" s="12" t="s">
        <v>15</v>
      </c>
      <c r="D106" s="9">
        <v>200</v>
      </c>
      <c r="E106" s="30">
        <v>121.27000000000001</v>
      </c>
      <c r="F106" s="22">
        <f t="shared" si="8"/>
        <v>24254.000000000004</v>
      </c>
    </row>
    <row r="107" spans="1:6" ht="15" customHeight="1" x14ac:dyDescent="0.2">
      <c r="A107" s="10">
        <v>84</v>
      </c>
      <c r="B107" s="11" t="s">
        <v>262</v>
      </c>
      <c r="C107" s="12" t="s">
        <v>15</v>
      </c>
      <c r="D107" s="9">
        <v>100</v>
      </c>
      <c r="E107" s="30">
        <v>288</v>
      </c>
      <c r="F107" s="22">
        <f t="shared" si="8"/>
        <v>28800</v>
      </c>
    </row>
    <row r="108" spans="1:6" ht="15" customHeight="1" x14ac:dyDescent="0.2">
      <c r="A108" s="10">
        <v>85</v>
      </c>
      <c r="B108" s="11" t="s">
        <v>86</v>
      </c>
      <c r="C108" s="12" t="s">
        <v>15</v>
      </c>
      <c r="D108" s="9">
        <v>50</v>
      </c>
      <c r="E108" s="30">
        <v>255</v>
      </c>
      <c r="F108" s="22">
        <f t="shared" si="8"/>
        <v>12750</v>
      </c>
    </row>
    <row r="109" spans="1:6" ht="15" customHeight="1" x14ac:dyDescent="0.2">
      <c r="A109" s="10">
        <v>86</v>
      </c>
      <c r="B109" s="11" t="s">
        <v>87</v>
      </c>
      <c r="C109" s="12" t="s">
        <v>17</v>
      </c>
      <c r="D109" s="9">
        <v>600</v>
      </c>
      <c r="E109" s="30">
        <v>388.69</v>
      </c>
      <c r="F109" s="22">
        <f t="shared" si="8"/>
        <v>233214</v>
      </c>
    </row>
    <row r="110" spans="1:6" ht="15" customHeight="1" x14ac:dyDescent="0.2">
      <c r="A110" s="10">
        <v>87</v>
      </c>
      <c r="B110" s="11" t="s">
        <v>88</v>
      </c>
      <c r="C110" s="12" t="s">
        <v>17</v>
      </c>
      <c r="D110" s="9">
        <v>500</v>
      </c>
      <c r="E110" s="30">
        <v>50</v>
      </c>
      <c r="F110" s="22">
        <f t="shared" si="8"/>
        <v>25000</v>
      </c>
    </row>
    <row r="111" spans="1:6" ht="15" customHeight="1" x14ac:dyDescent="0.2">
      <c r="A111" s="10">
        <v>88</v>
      </c>
      <c r="B111" s="11" t="s">
        <v>89</v>
      </c>
      <c r="C111" s="12" t="s">
        <v>17</v>
      </c>
      <c r="D111" s="9">
        <v>1000</v>
      </c>
      <c r="E111" s="30">
        <v>50</v>
      </c>
      <c r="F111" s="22">
        <f t="shared" si="8"/>
        <v>50000</v>
      </c>
    </row>
    <row r="112" spans="1:6" ht="15" customHeight="1" x14ac:dyDescent="0.2">
      <c r="A112" s="10">
        <v>89</v>
      </c>
      <c r="B112" s="11" t="s">
        <v>90</v>
      </c>
      <c r="C112" s="12" t="s">
        <v>17</v>
      </c>
      <c r="D112" s="9">
        <v>800</v>
      </c>
      <c r="E112" s="30">
        <v>21.11</v>
      </c>
      <c r="F112" s="22">
        <f t="shared" si="8"/>
        <v>16888</v>
      </c>
    </row>
    <row r="113" spans="1:6" ht="15" customHeight="1" x14ac:dyDescent="0.2">
      <c r="A113" s="15"/>
      <c r="B113" s="48" t="s">
        <v>241</v>
      </c>
      <c r="C113" s="48"/>
      <c r="D113" s="48"/>
      <c r="E113" s="49"/>
      <c r="F113" s="23">
        <f>SUM(F105:F112)</f>
        <v>408117</v>
      </c>
    </row>
    <row r="114" spans="1:6" ht="15" customHeight="1" x14ac:dyDescent="0.2">
      <c r="A114" s="4"/>
      <c r="B114" s="55" t="s">
        <v>200</v>
      </c>
      <c r="C114" s="56"/>
      <c r="D114" s="56"/>
      <c r="E114" s="57"/>
      <c r="F114" s="5"/>
    </row>
    <row r="115" spans="1:6" ht="15" customHeight="1" x14ac:dyDescent="0.2">
      <c r="A115" s="10">
        <v>90</v>
      </c>
      <c r="B115" s="11" t="s">
        <v>91</v>
      </c>
      <c r="C115" s="12" t="s">
        <v>201</v>
      </c>
      <c r="D115" s="9">
        <v>200</v>
      </c>
      <c r="E115" s="30">
        <v>810</v>
      </c>
      <c r="F115" s="22">
        <f t="shared" ref="F115:F117" si="9">D115*E115</f>
        <v>162000</v>
      </c>
    </row>
    <row r="116" spans="1:6" ht="15" customHeight="1" x14ac:dyDescent="0.2">
      <c r="A116" s="10">
        <v>91</v>
      </c>
      <c r="B116" s="11" t="s">
        <v>235</v>
      </c>
      <c r="C116" s="12" t="s">
        <v>201</v>
      </c>
      <c r="D116" s="9">
        <v>50</v>
      </c>
      <c r="E116" s="30">
        <v>1000</v>
      </c>
      <c r="F116" s="22">
        <f t="shared" si="9"/>
        <v>50000</v>
      </c>
    </row>
    <row r="117" spans="1:6" ht="15" customHeight="1" x14ac:dyDescent="0.2">
      <c r="A117" s="10">
        <v>92</v>
      </c>
      <c r="B117" s="11" t="s">
        <v>92</v>
      </c>
      <c r="C117" s="12" t="s">
        <v>201</v>
      </c>
      <c r="D117" s="9">
        <v>120</v>
      </c>
      <c r="E117" s="30">
        <v>2869.0249999999996</v>
      </c>
      <c r="F117" s="22">
        <f t="shared" si="9"/>
        <v>344282.99999999994</v>
      </c>
    </row>
    <row r="118" spans="1:6" ht="15" customHeight="1" x14ac:dyDescent="0.2">
      <c r="A118" s="15"/>
      <c r="B118" s="48" t="s">
        <v>242</v>
      </c>
      <c r="C118" s="48"/>
      <c r="D118" s="48"/>
      <c r="E118" s="49"/>
      <c r="F118" s="23">
        <f>SUM(F115:F117)</f>
        <v>556283</v>
      </c>
    </row>
    <row r="119" spans="1:6" ht="15" customHeight="1" x14ac:dyDescent="0.2">
      <c r="A119" s="4"/>
      <c r="B119" s="55" t="s">
        <v>202</v>
      </c>
      <c r="C119" s="56"/>
      <c r="D119" s="56"/>
      <c r="E119" s="57"/>
      <c r="F119" s="5"/>
    </row>
    <row r="120" spans="1:6" ht="15" customHeight="1" x14ac:dyDescent="0.2">
      <c r="A120" s="10">
        <v>93</v>
      </c>
      <c r="B120" s="11" t="s">
        <v>93</v>
      </c>
      <c r="C120" s="12" t="s">
        <v>203</v>
      </c>
      <c r="D120" s="9">
        <v>210</v>
      </c>
      <c r="E120" s="30">
        <v>1400</v>
      </c>
      <c r="F120" s="22">
        <f t="shared" ref="F120:F123" si="10">D120*E120</f>
        <v>294000</v>
      </c>
    </row>
    <row r="121" spans="1:6" ht="15" customHeight="1" x14ac:dyDescent="0.2">
      <c r="A121" s="10">
        <v>94</v>
      </c>
      <c r="B121" s="11" t="s">
        <v>204</v>
      </c>
      <c r="C121" s="12" t="s">
        <v>203</v>
      </c>
      <c r="D121" s="9">
        <v>250</v>
      </c>
      <c r="E121" s="30">
        <v>1600</v>
      </c>
      <c r="F121" s="22">
        <f t="shared" si="10"/>
        <v>400000</v>
      </c>
    </row>
    <row r="122" spans="1:6" x14ac:dyDescent="0.2">
      <c r="A122" s="10">
        <v>95</v>
      </c>
      <c r="B122" s="11" t="s">
        <v>94</v>
      </c>
      <c r="C122" s="12" t="s">
        <v>203</v>
      </c>
      <c r="D122" s="9">
        <v>180</v>
      </c>
      <c r="E122" s="30">
        <v>1550</v>
      </c>
      <c r="F122" s="22">
        <f t="shared" si="10"/>
        <v>279000</v>
      </c>
    </row>
    <row r="123" spans="1:6" ht="15" customHeight="1" x14ac:dyDescent="0.2">
      <c r="A123" s="10">
        <v>96</v>
      </c>
      <c r="B123" s="16" t="s">
        <v>95</v>
      </c>
      <c r="C123" s="17" t="s">
        <v>205</v>
      </c>
      <c r="D123" s="9">
        <v>20</v>
      </c>
      <c r="E123" s="30">
        <v>1973.1399999999999</v>
      </c>
      <c r="F123" s="22">
        <f t="shared" si="10"/>
        <v>39462.799999999996</v>
      </c>
    </row>
    <row r="124" spans="1:6" ht="15" customHeight="1" x14ac:dyDescent="0.2">
      <c r="A124" s="15"/>
      <c r="B124" s="48" t="s">
        <v>243</v>
      </c>
      <c r="C124" s="48"/>
      <c r="D124" s="48"/>
      <c r="E124" s="49"/>
      <c r="F124" s="23">
        <f>SUM(F120:F123)</f>
        <v>1012462.8</v>
      </c>
    </row>
    <row r="125" spans="1:6" ht="15" customHeight="1" x14ac:dyDescent="0.2">
      <c r="A125" s="4"/>
      <c r="B125" s="55" t="s">
        <v>206</v>
      </c>
      <c r="C125" s="56"/>
      <c r="D125" s="56"/>
      <c r="E125" s="57"/>
      <c r="F125" s="5"/>
    </row>
    <row r="126" spans="1:6" ht="15" customHeight="1" x14ac:dyDescent="0.2">
      <c r="A126" s="10">
        <v>97</v>
      </c>
      <c r="B126" s="11" t="s">
        <v>96</v>
      </c>
      <c r="C126" s="12" t="s">
        <v>203</v>
      </c>
      <c r="D126" s="9">
        <v>520</v>
      </c>
      <c r="E126" s="30">
        <v>380</v>
      </c>
      <c r="F126" s="22">
        <f t="shared" ref="F126:F152" si="11">D126*E126</f>
        <v>197600</v>
      </c>
    </row>
    <row r="127" spans="1:6" ht="15" customHeight="1" x14ac:dyDescent="0.2">
      <c r="A127" s="10">
        <v>98</v>
      </c>
      <c r="B127" s="11" t="s">
        <v>97</v>
      </c>
      <c r="C127" s="12" t="s">
        <v>203</v>
      </c>
      <c r="D127" s="9">
        <v>60</v>
      </c>
      <c r="E127" s="30">
        <v>230</v>
      </c>
      <c r="F127" s="22">
        <f t="shared" si="11"/>
        <v>13800</v>
      </c>
    </row>
    <row r="128" spans="1:6" ht="15" customHeight="1" x14ac:dyDescent="0.2">
      <c r="A128" s="10">
        <v>99</v>
      </c>
      <c r="B128" s="11" t="s">
        <v>98</v>
      </c>
      <c r="C128" s="12" t="s">
        <v>203</v>
      </c>
      <c r="D128" s="9">
        <v>80</v>
      </c>
      <c r="E128" s="30">
        <v>180</v>
      </c>
      <c r="F128" s="22">
        <f t="shared" si="11"/>
        <v>14400</v>
      </c>
    </row>
    <row r="129" spans="1:6" ht="15" customHeight="1" x14ac:dyDescent="0.2">
      <c r="A129" s="10">
        <v>100</v>
      </c>
      <c r="B129" s="11" t="s">
        <v>99</v>
      </c>
      <c r="C129" s="12" t="s">
        <v>203</v>
      </c>
      <c r="D129" s="9">
        <v>40</v>
      </c>
      <c r="E129" s="30">
        <v>325</v>
      </c>
      <c r="F129" s="22">
        <f t="shared" si="11"/>
        <v>13000</v>
      </c>
    </row>
    <row r="130" spans="1:6" ht="15" customHeight="1" x14ac:dyDescent="0.2">
      <c r="A130" s="10">
        <v>101</v>
      </c>
      <c r="B130" s="18" t="s">
        <v>100</v>
      </c>
      <c r="C130" s="12" t="s">
        <v>203</v>
      </c>
      <c r="D130" s="9">
        <v>60</v>
      </c>
      <c r="E130" s="30">
        <v>515</v>
      </c>
      <c r="F130" s="22">
        <f t="shared" si="11"/>
        <v>30900</v>
      </c>
    </row>
    <row r="131" spans="1:6" ht="15" customHeight="1" x14ac:dyDescent="0.2">
      <c r="A131" s="10">
        <v>102</v>
      </c>
      <c r="B131" s="11" t="s">
        <v>101</v>
      </c>
      <c r="C131" s="12" t="s">
        <v>203</v>
      </c>
      <c r="D131" s="9">
        <v>20</v>
      </c>
      <c r="E131" s="30">
        <v>620</v>
      </c>
      <c r="F131" s="22">
        <f t="shared" si="11"/>
        <v>12400</v>
      </c>
    </row>
    <row r="132" spans="1:6" ht="15" customHeight="1" x14ac:dyDescent="0.2">
      <c r="A132" s="10">
        <v>103</v>
      </c>
      <c r="B132" s="11" t="s">
        <v>102</v>
      </c>
      <c r="C132" s="12" t="s">
        <v>203</v>
      </c>
      <c r="D132" s="9">
        <v>10</v>
      </c>
      <c r="E132" s="30">
        <v>625.37</v>
      </c>
      <c r="F132" s="22">
        <f t="shared" si="11"/>
        <v>6253.7</v>
      </c>
    </row>
    <row r="133" spans="1:6" ht="15" customHeight="1" x14ac:dyDescent="0.2">
      <c r="A133" s="10">
        <v>104</v>
      </c>
      <c r="B133" s="11" t="s">
        <v>207</v>
      </c>
      <c r="C133" s="12" t="s">
        <v>203</v>
      </c>
      <c r="D133" s="9">
        <v>100</v>
      </c>
      <c r="E133" s="30">
        <v>220</v>
      </c>
      <c r="F133" s="22">
        <f t="shared" si="11"/>
        <v>22000</v>
      </c>
    </row>
    <row r="134" spans="1:6" ht="15" customHeight="1" x14ac:dyDescent="0.2">
      <c r="A134" s="10">
        <v>105</v>
      </c>
      <c r="B134" s="11" t="s">
        <v>208</v>
      </c>
      <c r="C134" s="12" t="s">
        <v>203</v>
      </c>
      <c r="D134" s="9">
        <v>110</v>
      </c>
      <c r="E134" s="30">
        <v>604.23</v>
      </c>
      <c r="F134" s="22">
        <f t="shared" si="11"/>
        <v>66465.3</v>
      </c>
    </row>
    <row r="135" spans="1:6" ht="15" customHeight="1" x14ac:dyDescent="0.2">
      <c r="A135" s="10">
        <v>106</v>
      </c>
      <c r="B135" s="11" t="s">
        <v>209</v>
      </c>
      <c r="C135" s="12" t="s">
        <v>203</v>
      </c>
      <c r="D135" s="9">
        <v>60</v>
      </c>
      <c r="E135" s="30">
        <v>504.23</v>
      </c>
      <c r="F135" s="22">
        <f t="shared" si="11"/>
        <v>30253.800000000003</v>
      </c>
    </row>
    <row r="136" spans="1:6" ht="15" customHeight="1" x14ac:dyDescent="0.2">
      <c r="A136" s="10">
        <v>107</v>
      </c>
      <c r="B136" s="11" t="s">
        <v>103</v>
      </c>
      <c r="C136" s="12" t="s">
        <v>203</v>
      </c>
      <c r="D136" s="9">
        <v>130</v>
      </c>
      <c r="E136" s="30">
        <v>893</v>
      </c>
      <c r="F136" s="22">
        <f t="shared" si="11"/>
        <v>116090</v>
      </c>
    </row>
    <row r="137" spans="1:6" ht="15" customHeight="1" x14ac:dyDescent="0.2">
      <c r="A137" s="10">
        <v>108</v>
      </c>
      <c r="B137" s="11" t="s">
        <v>210</v>
      </c>
      <c r="C137" s="12" t="s">
        <v>211</v>
      </c>
      <c r="D137" s="9">
        <v>100</v>
      </c>
      <c r="E137" s="30">
        <v>688.45499999999993</v>
      </c>
      <c r="F137" s="22">
        <f t="shared" si="11"/>
        <v>68845.5</v>
      </c>
    </row>
    <row r="138" spans="1:6" ht="15" customHeight="1" x14ac:dyDescent="0.2">
      <c r="A138" s="10">
        <v>109</v>
      </c>
      <c r="B138" s="11" t="s">
        <v>104</v>
      </c>
      <c r="C138" s="12" t="s">
        <v>203</v>
      </c>
      <c r="D138" s="9">
        <v>80</v>
      </c>
      <c r="E138" s="30">
        <v>1008.4549999999999</v>
      </c>
      <c r="F138" s="22">
        <f t="shared" si="11"/>
        <v>80676.399999999994</v>
      </c>
    </row>
    <row r="139" spans="1:6" ht="15" customHeight="1" x14ac:dyDescent="0.2">
      <c r="A139" s="10">
        <v>110</v>
      </c>
      <c r="B139" s="11" t="s">
        <v>105</v>
      </c>
      <c r="C139" s="12" t="s">
        <v>203</v>
      </c>
      <c r="D139" s="9">
        <v>200</v>
      </c>
      <c r="E139" s="30">
        <v>200</v>
      </c>
      <c r="F139" s="22">
        <f t="shared" si="11"/>
        <v>40000</v>
      </c>
    </row>
    <row r="140" spans="1:6" ht="15" customHeight="1" x14ac:dyDescent="0.2">
      <c r="A140" s="10">
        <v>111</v>
      </c>
      <c r="B140" s="11" t="s">
        <v>106</v>
      </c>
      <c r="C140" s="12" t="s">
        <v>203</v>
      </c>
      <c r="D140" s="9">
        <v>600</v>
      </c>
      <c r="E140" s="30">
        <v>180</v>
      </c>
      <c r="F140" s="22">
        <f t="shared" si="11"/>
        <v>108000</v>
      </c>
    </row>
    <row r="141" spans="1:6" ht="15" customHeight="1" x14ac:dyDescent="0.2">
      <c r="A141" s="10">
        <v>112</v>
      </c>
      <c r="B141" s="11" t="s">
        <v>107</v>
      </c>
      <c r="C141" s="12" t="s">
        <v>203</v>
      </c>
      <c r="D141" s="9">
        <v>200</v>
      </c>
      <c r="E141" s="30">
        <v>200</v>
      </c>
      <c r="F141" s="22">
        <f t="shared" si="11"/>
        <v>40000</v>
      </c>
    </row>
    <row r="142" spans="1:6" ht="15" customHeight="1" x14ac:dyDescent="0.2">
      <c r="A142" s="10">
        <v>113</v>
      </c>
      <c r="B142" s="11" t="s">
        <v>108</v>
      </c>
      <c r="C142" s="12" t="s">
        <v>203</v>
      </c>
      <c r="D142" s="9">
        <v>200</v>
      </c>
      <c r="E142" s="30">
        <v>200</v>
      </c>
      <c r="F142" s="22">
        <f t="shared" si="11"/>
        <v>40000</v>
      </c>
    </row>
    <row r="143" spans="1:6" ht="15" customHeight="1" x14ac:dyDescent="0.2">
      <c r="A143" s="10">
        <v>114</v>
      </c>
      <c r="B143" s="11" t="s">
        <v>109</v>
      </c>
      <c r="C143" s="12" t="s">
        <v>203</v>
      </c>
      <c r="D143" s="9">
        <v>200</v>
      </c>
      <c r="E143" s="30">
        <v>200</v>
      </c>
      <c r="F143" s="22">
        <f t="shared" si="11"/>
        <v>40000</v>
      </c>
    </row>
    <row r="144" spans="1:6" ht="15" customHeight="1" x14ac:dyDescent="0.2">
      <c r="A144" s="10">
        <v>115</v>
      </c>
      <c r="B144" s="11" t="s">
        <v>110</v>
      </c>
      <c r="C144" s="12" t="s">
        <v>203</v>
      </c>
      <c r="D144" s="9">
        <v>200</v>
      </c>
      <c r="E144" s="30">
        <v>210</v>
      </c>
      <c r="F144" s="22">
        <f t="shared" si="11"/>
        <v>42000</v>
      </c>
    </row>
    <row r="145" spans="1:6" ht="15" customHeight="1" x14ac:dyDescent="0.2">
      <c r="A145" s="10">
        <v>116</v>
      </c>
      <c r="B145" s="11" t="s">
        <v>111</v>
      </c>
      <c r="C145" s="12" t="s">
        <v>203</v>
      </c>
      <c r="D145" s="9">
        <v>200</v>
      </c>
      <c r="E145" s="30">
        <v>235</v>
      </c>
      <c r="F145" s="22">
        <f t="shared" si="11"/>
        <v>47000</v>
      </c>
    </row>
    <row r="146" spans="1:6" ht="15" customHeight="1" x14ac:dyDescent="0.2">
      <c r="A146" s="10">
        <v>117</v>
      </c>
      <c r="B146" s="11" t="s">
        <v>263</v>
      </c>
      <c r="C146" s="12" t="s">
        <v>203</v>
      </c>
      <c r="D146" s="9">
        <v>25</v>
      </c>
      <c r="E146" s="30">
        <v>780.02499999999998</v>
      </c>
      <c r="F146" s="22">
        <f t="shared" si="11"/>
        <v>19500.625</v>
      </c>
    </row>
    <row r="147" spans="1:6" ht="15" customHeight="1" x14ac:dyDescent="0.2">
      <c r="A147" s="10">
        <v>118</v>
      </c>
      <c r="B147" s="11" t="s">
        <v>112</v>
      </c>
      <c r="C147" s="12" t="s">
        <v>203</v>
      </c>
      <c r="D147" s="9">
        <v>80</v>
      </c>
      <c r="E147" s="30">
        <v>200</v>
      </c>
      <c r="F147" s="22">
        <f t="shared" si="11"/>
        <v>16000</v>
      </c>
    </row>
    <row r="148" spans="1:6" ht="15" customHeight="1" x14ac:dyDescent="0.2">
      <c r="A148" s="10">
        <v>119</v>
      </c>
      <c r="B148" s="11" t="s">
        <v>113</v>
      </c>
      <c r="C148" s="12" t="s">
        <v>203</v>
      </c>
      <c r="D148" s="9">
        <v>20</v>
      </c>
      <c r="E148" s="30">
        <v>180</v>
      </c>
      <c r="F148" s="22">
        <f t="shared" si="11"/>
        <v>3600</v>
      </c>
    </row>
    <row r="149" spans="1:6" x14ac:dyDescent="0.2">
      <c r="A149" s="10">
        <v>120</v>
      </c>
      <c r="B149" s="11" t="s">
        <v>114</v>
      </c>
      <c r="C149" s="12" t="s">
        <v>203</v>
      </c>
      <c r="D149" s="9">
        <v>20</v>
      </c>
      <c r="E149" s="30">
        <v>632.40000000000009</v>
      </c>
      <c r="F149" s="22">
        <f t="shared" si="11"/>
        <v>12648.000000000002</v>
      </c>
    </row>
    <row r="150" spans="1:6" ht="15" customHeight="1" x14ac:dyDescent="0.2">
      <c r="A150" s="10">
        <v>121</v>
      </c>
      <c r="B150" s="11" t="s">
        <v>212</v>
      </c>
      <c r="C150" s="12" t="s">
        <v>203</v>
      </c>
      <c r="D150" s="9">
        <v>300</v>
      </c>
      <c r="E150" s="30">
        <v>482.4</v>
      </c>
      <c r="F150" s="22">
        <f t="shared" si="11"/>
        <v>144720</v>
      </c>
    </row>
    <row r="151" spans="1:6" ht="15" customHeight="1" x14ac:dyDescent="0.2">
      <c r="A151" s="10">
        <v>122</v>
      </c>
      <c r="B151" s="11" t="s">
        <v>115</v>
      </c>
      <c r="C151" s="12" t="s">
        <v>203</v>
      </c>
      <c r="D151" s="9">
        <v>20</v>
      </c>
      <c r="E151" s="30">
        <v>260</v>
      </c>
      <c r="F151" s="22">
        <f t="shared" si="11"/>
        <v>5200</v>
      </c>
    </row>
    <row r="152" spans="1:6" ht="15" customHeight="1" x14ac:dyDescent="0.2">
      <c r="A152" s="10">
        <v>123</v>
      </c>
      <c r="B152" s="11" t="s">
        <v>116</v>
      </c>
      <c r="C152" s="12" t="s">
        <v>203</v>
      </c>
      <c r="D152" s="9">
        <v>10</v>
      </c>
      <c r="E152" s="30">
        <v>200</v>
      </c>
      <c r="F152" s="22">
        <f t="shared" si="11"/>
        <v>2000</v>
      </c>
    </row>
    <row r="153" spans="1:6" ht="15" customHeight="1" x14ac:dyDescent="0.2">
      <c r="A153" s="13"/>
      <c r="B153" s="59" t="s">
        <v>244</v>
      </c>
      <c r="C153" s="48"/>
      <c r="D153" s="48"/>
      <c r="E153" s="49"/>
      <c r="F153" s="23">
        <f>SUM(F126:F152)</f>
        <v>1233353.3250000002</v>
      </c>
    </row>
    <row r="154" spans="1:6" ht="15" customHeight="1" x14ac:dyDescent="0.2">
      <c r="A154" s="4"/>
      <c r="B154" s="55" t="s">
        <v>213</v>
      </c>
      <c r="C154" s="56"/>
      <c r="D154" s="56"/>
      <c r="E154" s="57"/>
      <c r="F154" s="5"/>
    </row>
    <row r="155" spans="1:6" ht="15" customHeight="1" x14ac:dyDescent="0.2">
      <c r="A155" s="10">
        <v>124</v>
      </c>
      <c r="B155" s="11" t="s">
        <v>117</v>
      </c>
      <c r="C155" s="12" t="s">
        <v>77</v>
      </c>
      <c r="D155" s="9">
        <v>400</v>
      </c>
      <c r="E155" s="30">
        <v>460</v>
      </c>
      <c r="F155" s="22">
        <f t="shared" ref="F155:F159" si="12">D155*E155</f>
        <v>184000</v>
      </c>
    </row>
    <row r="156" spans="1:6" ht="15" customHeight="1" x14ac:dyDescent="0.2">
      <c r="A156" s="10">
        <v>125</v>
      </c>
      <c r="B156" s="11" t="s">
        <v>118</v>
      </c>
      <c r="C156" s="12" t="s">
        <v>77</v>
      </c>
      <c r="D156" s="9">
        <v>16000</v>
      </c>
      <c r="E156" s="30">
        <v>540.66999999999996</v>
      </c>
      <c r="F156" s="22">
        <f t="shared" si="12"/>
        <v>8650720</v>
      </c>
    </row>
    <row r="157" spans="1:6" ht="15" customHeight="1" x14ac:dyDescent="0.2">
      <c r="A157" s="10">
        <v>126</v>
      </c>
      <c r="B157" s="11" t="s">
        <v>119</v>
      </c>
      <c r="C157" s="12" t="s">
        <v>77</v>
      </c>
      <c r="D157" s="9">
        <v>45000</v>
      </c>
      <c r="E157" s="30">
        <v>828.17000000000007</v>
      </c>
      <c r="F157" s="22">
        <f t="shared" si="12"/>
        <v>37267650</v>
      </c>
    </row>
    <row r="158" spans="1:6" ht="15" customHeight="1" x14ac:dyDescent="0.2">
      <c r="A158" s="10">
        <v>127</v>
      </c>
      <c r="B158" s="11" t="s">
        <v>120</v>
      </c>
      <c r="C158" s="12" t="s">
        <v>77</v>
      </c>
      <c r="D158" s="9">
        <v>400</v>
      </c>
      <c r="E158" s="30">
        <v>225</v>
      </c>
      <c r="F158" s="22">
        <f t="shared" si="12"/>
        <v>90000</v>
      </c>
    </row>
    <row r="159" spans="1:6" ht="15" customHeight="1" x14ac:dyDescent="0.2">
      <c r="A159" s="10">
        <v>128</v>
      </c>
      <c r="B159" s="11" t="s">
        <v>121</v>
      </c>
      <c r="C159" s="12" t="s">
        <v>17</v>
      </c>
      <c r="D159" s="9">
        <v>200</v>
      </c>
      <c r="E159" s="30">
        <v>100</v>
      </c>
      <c r="F159" s="22">
        <f t="shared" si="12"/>
        <v>20000</v>
      </c>
    </row>
    <row r="160" spans="1:6" ht="15" customHeight="1" x14ac:dyDescent="0.2">
      <c r="A160" s="15"/>
      <c r="B160" s="48" t="s">
        <v>245</v>
      </c>
      <c r="C160" s="48"/>
      <c r="D160" s="48"/>
      <c r="E160" s="49"/>
      <c r="F160" s="23">
        <f>SUM(F155:F159)</f>
        <v>46212370</v>
      </c>
    </row>
    <row r="161" spans="1:6" ht="15" customHeight="1" x14ac:dyDescent="0.2">
      <c r="A161" s="4"/>
      <c r="B161" s="55" t="s">
        <v>214</v>
      </c>
      <c r="C161" s="56"/>
      <c r="D161" s="56"/>
      <c r="E161" s="57"/>
      <c r="F161" s="5"/>
    </row>
    <row r="162" spans="1:6" ht="15" customHeight="1" x14ac:dyDescent="0.2">
      <c r="A162" s="10">
        <v>129</v>
      </c>
      <c r="B162" s="11" t="s">
        <v>122</v>
      </c>
      <c r="C162" s="12" t="s">
        <v>15</v>
      </c>
      <c r="D162" s="9">
        <v>200</v>
      </c>
      <c r="E162" s="30">
        <v>232.32499999999999</v>
      </c>
      <c r="F162" s="22">
        <f t="shared" ref="F162:F164" si="13">D162*E162</f>
        <v>46465</v>
      </c>
    </row>
    <row r="163" spans="1:6" ht="15" customHeight="1" x14ac:dyDescent="0.2">
      <c r="A163" s="10">
        <v>130</v>
      </c>
      <c r="B163" s="11" t="s">
        <v>123</v>
      </c>
      <c r="C163" s="12" t="s">
        <v>15</v>
      </c>
      <c r="D163" s="9">
        <v>100</v>
      </c>
      <c r="E163" s="30">
        <v>152.5</v>
      </c>
      <c r="F163" s="22">
        <f t="shared" si="13"/>
        <v>15250</v>
      </c>
    </row>
    <row r="164" spans="1:6" ht="15" customHeight="1" x14ac:dyDescent="0.2">
      <c r="A164" s="10">
        <v>131</v>
      </c>
      <c r="B164" s="11" t="s">
        <v>215</v>
      </c>
      <c r="C164" s="12" t="s">
        <v>15</v>
      </c>
      <c r="D164" s="9">
        <v>200</v>
      </c>
      <c r="E164" s="30">
        <v>350</v>
      </c>
      <c r="F164" s="22">
        <f t="shared" si="13"/>
        <v>70000</v>
      </c>
    </row>
    <row r="165" spans="1:6" ht="15" customHeight="1" x14ac:dyDescent="0.2">
      <c r="A165" s="15"/>
      <c r="B165" s="48" t="s">
        <v>246</v>
      </c>
      <c r="C165" s="48"/>
      <c r="D165" s="48"/>
      <c r="E165" s="49"/>
      <c r="F165" s="23">
        <f>SUM(F162:F164)</f>
        <v>131715</v>
      </c>
    </row>
    <row r="166" spans="1:6" ht="15" customHeight="1" x14ac:dyDescent="0.2">
      <c r="A166" s="4"/>
      <c r="B166" s="55" t="s">
        <v>216</v>
      </c>
      <c r="C166" s="56"/>
      <c r="D166" s="56"/>
      <c r="E166" s="57"/>
      <c r="F166" s="5"/>
    </row>
    <row r="167" spans="1:6" ht="15" customHeight="1" x14ac:dyDescent="0.2">
      <c r="A167" s="10">
        <v>132</v>
      </c>
      <c r="B167" s="11" t="s">
        <v>124</v>
      </c>
      <c r="C167" s="12" t="s">
        <v>15</v>
      </c>
      <c r="D167" s="9">
        <v>15000</v>
      </c>
      <c r="E167" s="30">
        <v>25.425000000000001</v>
      </c>
      <c r="F167" s="22">
        <f t="shared" ref="F167:F168" si="14">D167*E167</f>
        <v>381375</v>
      </c>
    </row>
    <row r="168" spans="1:6" ht="15" customHeight="1" x14ac:dyDescent="0.2">
      <c r="A168" s="10">
        <v>133</v>
      </c>
      <c r="B168" s="11" t="s">
        <v>125</v>
      </c>
      <c r="C168" s="12" t="s">
        <v>15</v>
      </c>
      <c r="D168" s="9">
        <v>18000</v>
      </c>
      <c r="E168" s="30">
        <v>160.42499999999998</v>
      </c>
      <c r="F168" s="22">
        <f t="shared" si="14"/>
        <v>2887649.9999999995</v>
      </c>
    </row>
    <row r="169" spans="1:6" ht="15" customHeight="1" x14ac:dyDescent="0.2">
      <c r="A169" s="15"/>
      <c r="B169" s="48" t="s">
        <v>247</v>
      </c>
      <c r="C169" s="48"/>
      <c r="D169" s="48"/>
      <c r="E169" s="49"/>
      <c r="F169" s="23">
        <f>SUM(F167:F168)</f>
        <v>3269024.9999999995</v>
      </c>
    </row>
    <row r="170" spans="1:6" ht="15" customHeight="1" x14ac:dyDescent="0.2">
      <c r="A170" s="4"/>
      <c r="B170" s="55" t="s">
        <v>217</v>
      </c>
      <c r="C170" s="56"/>
      <c r="D170" s="56"/>
      <c r="E170" s="57"/>
      <c r="F170" s="5"/>
    </row>
    <row r="171" spans="1:6" ht="15" customHeight="1" x14ac:dyDescent="0.2">
      <c r="A171" s="10">
        <v>134</v>
      </c>
      <c r="B171" s="11" t="s">
        <v>126</v>
      </c>
      <c r="C171" s="12" t="s">
        <v>17</v>
      </c>
      <c r="D171" s="9">
        <v>100</v>
      </c>
      <c r="E171" s="30">
        <v>381.34000000000003</v>
      </c>
      <c r="F171" s="22">
        <f t="shared" ref="F171:F181" si="15">D171*E171</f>
        <v>38134</v>
      </c>
    </row>
    <row r="172" spans="1:6" ht="15" customHeight="1" x14ac:dyDescent="0.2">
      <c r="A172" s="10">
        <v>135</v>
      </c>
      <c r="B172" s="11" t="s">
        <v>127</v>
      </c>
      <c r="C172" s="12" t="s">
        <v>17</v>
      </c>
      <c r="D172" s="9">
        <v>100</v>
      </c>
      <c r="E172" s="30">
        <v>1038.5700000000002</v>
      </c>
      <c r="F172" s="22">
        <f t="shared" si="15"/>
        <v>103857.00000000001</v>
      </c>
    </row>
    <row r="173" spans="1:6" ht="15" customHeight="1" x14ac:dyDescent="0.2">
      <c r="A173" s="10">
        <v>136</v>
      </c>
      <c r="B173" s="11" t="s">
        <v>128</v>
      </c>
      <c r="C173" s="12" t="s">
        <v>17</v>
      </c>
      <c r="D173" s="9">
        <v>100</v>
      </c>
      <c r="E173" s="30">
        <v>1716.9099999999999</v>
      </c>
      <c r="F173" s="22">
        <f t="shared" si="15"/>
        <v>171691</v>
      </c>
    </row>
    <row r="174" spans="1:6" ht="15" customHeight="1" x14ac:dyDescent="0.2">
      <c r="A174" s="10">
        <v>137</v>
      </c>
      <c r="B174" s="11" t="s">
        <v>129</v>
      </c>
      <c r="C174" s="12" t="s">
        <v>17</v>
      </c>
      <c r="D174" s="9">
        <v>100</v>
      </c>
      <c r="E174" s="30">
        <v>2096.1400000000003</v>
      </c>
      <c r="F174" s="22">
        <f t="shared" si="15"/>
        <v>209614.00000000003</v>
      </c>
    </row>
    <row r="175" spans="1:6" ht="15" customHeight="1" x14ac:dyDescent="0.2">
      <c r="A175" s="10">
        <v>138</v>
      </c>
      <c r="B175" s="11" t="s">
        <v>130</v>
      </c>
      <c r="C175" s="12" t="s">
        <v>17</v>
      </c>
      <c r="D175" s="9">
        <v>60</v>
      </c>
      <c r="E175" s="30">
        <v>2481.7049999999999</v>
      </c>
      <c r="F175" s="22">
        <f t="shared" si="15"/>
        <v>148902.29999999999</v>
      </c>
    </row>
    <row r="176" spans="1:6" ht="15" customHeight="1" x14ac:dyDescent="0.2">
      <c r="A176" s="10">
        <v>139</v>
      </c>
      <c r="B176" s="11" t="s">
        <v>131</v>
      </c>
      <c r="C176" s="12" t="s">
        <v>17</v>
      </c>
      <c r="D176" s="9">
        <v>100</v>
      </c>
      <c r="E176" s="30">
        <v>3442.2750000000001</v>
      </c>
      <c r="F176" s="22">
        <f t="shared" si="15"/>
        <v>344227.5</v>
      </c>
    </row>
    <row r="177" spans="1:6" x14ac:dyDescent="0.2">
      <c r="A177" s="10">
        <v>140</v>
      </c>
      <c r="B177" s="11" t="s">
        <v>218</v>
      </c>
      <c r="C177" s="12" t="s">
        <v>17</v>
      </c>
      <c r="D177" s="9">
        <v>150</v>
      </c>
      <c r="E177" s="30">
        <v>3952.8450000000003</v>
      </c>
      <c r="F177" s="22">
        <f t="shared" si="15"/>
        <v>592926.75</v>
      </c>
    </row>
    <row r="178" spans="1:6" ht="15" customHeight="1" x14ac:dyDescent="0.2">
      <c r="A178" s="10">
        <v>141</v>
      </c>
      <c r="B178" s="11" t="s">
        <v>231</v>
      </c>
      <c r="C178" s="12" t="s">
        <v>77</v>
      </c>
      <c r="D178" s="9">
        <v>6000</v>
      </c>
      <c r="E178" s="30">
        <v>55</v>
      </c>
      <c r="F178" s="22">
        <f t="shared" si="15"/>
        <v>330000</v>
      </c>
    </row>
    <row r="179" spans="1:6" ht="15" customHeight="1" x14ac:dyDescent="0.2">
      <c r="A179" s="10">
        <v>142</v>
      </c>
      <c r="B179" s="11" t="s">
        <v>132</v>
      </c>
      <c r="C179" s="12" t="s">
        <v>77</v>
      </c>
      <c r="D179" s="9">
        <v>7800</v>
      </c>
      <c r="E179" s="30">
        <v>65</v>
      </c>
      <c r="F179" s="22">
        <f t="shared" si="15"/>
        <v>507000</v>
      </c>
    </row>
    <row r="180" spans="1:6" ht="15" customHeight="1" x14ac:dyDescent="0.2">
      <c r="A180" s="10">
        <v>143</v>
      </c>
      <c r="B180" s="11" t="s">
        <v>133</v>
      </c>
      <c r="C180" s="12" t="s">
        <v>77</v>
      </c>
      <c r="D180" s="9">
        <v>6600</v>
      </c>
      <c r="E180" s="30">
        <v>137.5</v>
      </c>
      <c r="F180" s="22">
        <f t="shared" si="15"/>
        <v>907500</v>
      </c>
    </row>
    <row r="181" spans="1:6" ht="15" customHeight="1" x14ac:dyDescent="0.2">
      <c r="A181" s="10">
        <v>144</v>
      </c>
      <c r="B181" s="11" t="s">
        <v>134</v>
      </c>
      <c r="C181" s="12" t="s">
        <v>77</v>
      </c>
      <c r="D181" s="9">
        <v>15000</v>
      </c>
      <c r="E181" s="30">
        <v>172.95</v>
      </c>
      <c r="F181" s="22">
        <f t="shared" si="15"/>
        <v>2594250</v>
      </c>
    </row>
    <row r="182" spans="1:6" ht="15" customHeight="1" x14ac:dyDescent="0.2">
      <c r="A182" s="15"/>
      <c r="B182" s="48" t="s">
        <v>248</v>
      </c>
      <c r="C182" s="48"/>
      <c r="D182" s="48"/>
      <c r="E182" s="49"/>
      <c r="F182" s="23">
        <f>SUM(F171:F181)</f>
        <v>5948102.5499999998</v>
      </c>
    </row>
    <row r="183" spans="1:6" x14ac:dyDescent="0.2">
      <c r="A183" s="4"/>
      <c r="B183" s="58" t="s">
        <v>236</v>
      </c>
      <c r="C183" s="56"/>
      <c r="D183" s="56"/>
      <c r="E183" s="57"/>
      <c r="F183" s="19"/>
    </row>
    <row r="184" spans="1:6" ht="15" customHeight="1" x14ac:dyDescent="0.2">
      <c r="A184" s="4"/>
      <c r="B184" s="55" t="s">
        <v>219</v>
      </c>
      <c r="C184" s="56"/>
      <c r="D184" s="56"/>
      <c r="E184" s="57"/>
      <c r="F184" s="5"/>
    </row>
    <row r="185" spans="1:6" ht="15" customHeight="1" x14ac:dyDescent="0.2">
      <c r="A185" s="10">
        <v>145</v>
      </c>
      <c r="B185" s="11" t="s">
        <v>138</v>
      </c>
      <c r="C185" s="12" t="s">
        <v>211</v>
      </c>
      <c r="D185" s="9">
        <v>75.428571428571431</v>
      </c>
      <c r="E185" s="30">
        <v>598.51499999999999</v>
      </c>
      <c r="F185" s="22">
        <f t="shared" ref="F185:F187" si="16">D185*E185</f>
        <v>45145.131428571425</v>
      </c>
    </row>
    <row r="186" spans="1:6" ht="15" customHeight="1" x14ac:dyDescent="0.2">
      <c r="A186" s="10">
        <v>146</v>
      </c>
      <c r="B186" s="11" t="s">
        <v>139</v>
      </c>
      <c r="C186" s="12" t="s">
        <v>211</v>
      </c>
      <c r="D186" s="9">
        <v>20</v>
      </c>
      <c r="E186" s="30">
        <v>1056.3399999999999</v>
      </c>
      <c r="F186" s="22">
        <f t="shared" si="16"/>
        <v>21126.799999999999</v>
      </c>
    </row>
    <row r="187" spans="1:6" ht="15" customHeight="1" x14ac:dyDescent="0.2">
      <c r="A187" s="10">
        <v>147</v>
      </c>
      <c r="B187" s="11" t="s">
        <v>140</v>
      </c>
      <c r="C187" s="12" t="s">
        <v>220</v>
      </c>
      <c r="D187" s="9">
        <v>10</v>
      </c>
      <c r="E187" s="30">
        <v>1226.365</v>
      </c>
      <c r="F187" s="22">
        <f t="shared" si="16"/>
        <v>12263.65</v>
      </c>
    </row>
    <row r="188" spans="1:6" ht="15" customHeight="1" x14ac:dyDescent="0.2">
      <c r="A188" s="14"/>
      <c r="B188" s="59" t="s">
        <v>249</v>
      </c>
      <c r="C188" s="48"/>
      <c r="D188" s="48"/>
      <c r="E188" s="49"/>
      <c r="F188" s="23">
        <f>SUM(F185:F187)</f>
        <v>78535.581428571415</v>
      </c>
    </row>
    <row r="189" spans="1:6" ht="15" customHeight="1" x14ac:dyDescent="0.2">
      <c r="A189" s="4"/>
      <c r="B189" s="55" t="s">
        <v>221</v>
      </c>
      <c r="C189" s="56"/>
      <c r="D189" s="56"/>
      <c r="E189" s="57"/>
      <c r="F189" s="5"/>
    </row>
    <row r="190" spans="1:6" ht="15" customHeight="1" x14ac:dyDescent="0.2">
      <c r="A190" s="10">
        <v>148</v>
      </c>
      <c r="B190" s="11" t="s">
        <v>141</v>
      </c>
      <c r="C190" s="12" t="s">
        <v>142</v>
      </c>
      <c r="D190" s="9">
        <v>15000</v>
      </c>
      <c r="E190" s="30">
        <v>15.035</v>
      </c>
      <c r="F190" s="22">
        <f t="shared" ref="F190:F228" si="17">D190*E190</f>
        <v>225525</v>
      </c>
    </row>
    <row r="191" spans="1:6" ht="15" customHeight="1" x14ac:dyDescent="0.2">
      <c r="A191" s="10">
        <v>149</v>
      </c>
      <c r="B191" s="11" t="s">
        <v>143</v>
      </c>
      <c r="C191" s="12" t="s">
        <v>17</v>
      </c>
      <c r="D191" s="9">
        <v>100</v>
      </c>
      <c r="E191" s="30">
        <v>140</v>
      </c>
      <c r="F191" s="22">
        <f t="shared" si="17"/>
        <v>14000</v>
      </c>
    </row>
    <row r="192" spans="1:6" ht="15" customHeight="1" x14ac:dyDescent="0.2">
      <c r="A192" s="10">
        <v>150</v>
      </c>
      <c r="B192" s="11" t="s">
        <v>144</v>
      </c>
      <c r="C192" s="12" t="s">
        <v>17</v>
      </c>
      <c r="D192" s="9">
        <v>60</v>
      </c>
      <c r="E192" s="30">
        <v>140</v>
      </c>
      <c r="F192" s="22">
        <f t="shared" si="17"/>
        <v>8400</v>
      </c>
    </row>
    <row r="193" spans="1:6" ht="15" customHeight="1" x14ac:dyDescent="0.2">
      <c r="A193" s="10">
        <v>151</v>
      </c>
      <c r="B193" s="11" t="s">
        <v>145</v>
      </c>
      <c r="C193" s="12" t="s">
        <v>17</v>
      </c>
      <c r="D193" s="9">
        <v>60</v>
      </c>
      <c r="E193" s="30">
        <v>100</v>
      </c>
      <c r="F193" s="22">
        <f t="shared" si="17"/>
        <v>6000</v>
      </c>
    </row>
    <row r="194" spans="1:6" ht="15" customHeight="1" x14ac:dyDescent="0.2">
      <c r="A194" s="10">
        <v>152</v>
      </c>
      <c r="B194" s="11" t="s">
        <v>146</v>
      </c>
      <c r="C194" s="12" t="s">
        <v>17</v>
      </c>
      <c r="D194" s="9">
        <v>20</v>
      </c>
      <c r="E194" s="30">
        <v>200</v>
      </c>
      <c r="F194" s="22">
        <f t="shared" si="17"/>
        <v>4000</v>
      </c>
    </row>
    <row r="195" spans="1:6" ht="15" customHeight="1" x14ac:dyDescent="0.2">
      <c r="A195" s="10">
        <v>153</v>
      </c>
      <c r="B195" s="11" t="s">
        <v>147</v>
      </c>
      <c r="C195" s="12" t="s">
        <v>15</v>
      </c>
      <c r="D195" s="9">
        <v>2000</v>
      </c>
      <c r="E195" s="30">
        <v>10</v>
      </c>
      <c r="F195" s="22">
        <f t="shared" si="17"/>
        <v>20000</v>
      </c>
    </row>
    <row r="196" spans="1:6" ht="15" customHeight="1" x14ac:dyDescent="0.2">
      <c r="A196" s="10">
        <v>154</v>
      </c>
      <c r="B196" s="11" t="s">
        <v>148</v>
      </c>
      <c r="C196" s="12" t="s">
        <v>15</v>
      </c>
      <c r="D196" s="9">
        <v>3000</v>
      </c>
      <c r="E196" s="30">
        <v>4.9749999999999996</v>
      </c>
      <c r="F196" s="22">
        <f t="shared" si="17"/>
        <v>14924.999999999998</v>
      </c>
    </row>
    <row r="197" spans="1:6" ht="15" customHeight="1" x14ac:dyDescent="0.2">
      <c r="A197" s="10">
        <v>155</v>
      </c>
      <c r="B197" s="11" t="s">
        <v>149</v>
      </c>
      <c r="C197" s="12" t="s">
        <v>15</v>
      </c>
      <c r="D197" s="9">
        <v>1700</v>
      </c>
      <c r="E197" s="30">
        <v>1.3</v>
      </c>
      <c r="F197" s="22">
        <f t="shared" si="17"/>
        <v>2210</v>
      </c>
    </row>
    <row r="198" spans="1:6" ht="15" customHeight="1" x14ac:dyDescent="0.2">
      <c r="A198" s="10">
        <v>156</v>
      </c>
      <c r="B198" s="11" t="s">
        <v>150</v>
      </c>
      <c r="C198" s="12" t="s">
        <v>151</v>
      </c>
      <c r="D198" s="9">
        <v>20</v>
      </c>
      <c r="E198" s="30">
        <v>3.2800000000000002</v>
      </c>
      <c r="F198" s="22">
        <f t="shared" si="17"/>
        <v>65.600000000000009</v>
      </c>
    </row>
    <row r="199" spans="1:6" ht="15" customHeight="1" x14ac:dyDescent="0.2">
      <c r="A199" s="10">
        <v>157</v>
      </c>
      <c r="B199" s="11" t="s">
        <v>264</v>
      </c>
      <c r="C199" s="12" t="s">
        <v>17</v>
      </c>
      <c r="D199" s="9">
        <v>40</v>
      </c>
      <c r="E199" s="30">
        <v>1050</v>
      </c>
      <c r="F199" s="22">
        <f t="shared" si="17"/>
        <v>42000</v>
      </c>
    </row>
    <row r="200" spans="1:6" ht="15" customHeight="1" x14ac:dyDescent="0.2">
      <c r="A200" s="10">
        <v>158</v>
      </c>
      <c r="B200" s="11" t="s">
        <v>152</v>
      </c>
      <c r="C200" s="12" t="s">
        <v>17</v>
      </c>
      <c r="D200" s="9">
        <v>150</v>
      </c>
      <c r="E200" s="30">
        <v>1004.23</v>
      </c>
      <c r="F200" s="22">
        <f t="shared" si="17"/>
        <v>150634.5</v>
      </c>
    </row>
    <row r="201" spans="1:6" ht="15" customHeight="1" x14ac:dyDescent="0.2">
      <c r="A201" s="10">
        <v>159</v>
      </c>
      <c r="B201" s="11" t="s">
        <v>153</v>
      </c>
      <c r="C201" s="12" t="s">
        <v>77</v>
      </c>
      <c r="D201" s="9">
        <v>3500</v>
      </c>
      <c r="E201" s="30">
        <v>128</v>
      </c>
      <c r="F201" s="22">
        <f t="shared" si="17"/>
        <v>448000</v>
      </c>
    </row>
    <row r="202" spans="1:6" ht="15" customHeight="1" x14ac:dyDescent="0.2">
      <c r="A202" s="10">
        <v>160</v>
      </c>
      <c r="B202" s="11" t="s">
        <v>154</v>
      </c>
      <c r="C202" s="12" t="s">
        <v>77</v>
      </c>
      <c r="D202" s="9">
        <v>2600</v>
      </c>
      <c r="E202" s="30">
        <v>18.134999999999998</v>
      </c>
      <c r="F202" s="22">
        <f t="shared" si="17"/>
        <v>47150.999999999993</v>
      </c>
    </row>
    <row r="203" spans="1:6" ht="15" customHeight="1" x14ac:dyDescent="0.2">
      <c r="A203" s="10">
        <v>161</v>
      </c>
      <c r="B203" s="11" t="s">
        <v>222</v>
      </c>
      <c r="C203" s="12" t="s">
        <v>77</v>
      </c>
      <c r="D203" s="9">
        <v>1200</v>
      </c>
      <c r="E203" s="30">
        <v>128</v>
      </c>
      <c r="F203" s="22">
        <f t="shared" si="17"/>
        <v>153600</v>
      </c>
    </row>
    <row r="204" spans="1:6" ht="15" customHeight="1" x14ac:dyDescent="0.2">
      <c r="A204" s="10">
        <v>162</v>
      </c>
      <c r="B204" s="11" t="s">
        <v>223</v>
      </c>
      <c r="C204" s="12" t="s">
        <v>15</v>
      </c>
      <c r="D204" s="9">
        <v>60</v>
      </c>
      <c r="E204" s="30">
        <v>181.535</v>
      </c>
      <c r="F204" s="22">
        <f t="shared" si="17"/>
        <v>10892.1</v>
      </c>
    </row>
    <row r="205" spans="1:6" ht="15" customHeight="1" x14ac:dyDescent="0.2">
      <c r="A205" s="10">
        <v>163</v>
      </c>
      <c r="B205" s="11" t="s">
        <v>224</v>
      </c>
      <c r="C205" s="12" t="s">
        <v>77</v>
      </c>
      <c r="D205" s="9">
        <v>500</v>
      </c>
      <c r="E205" s="30">
        <v>220</v>
      </c>
      <c r="F205" s="22">
        <f t="shared" si="17"/>
        <v>110000</v>
      </c>
    </row>
    <row r="206" spans="1:6" ht="15" customHeight="1" x14ac:dyDescent="0.2">
      <c r="A206" s="10">
        <v>164</v>
      </c>
      <c r="B206" s="11" t="s">
        <v>155</v>
      </c>
      <c r="C206" s="12" t="s">
        <v>17</v>
      </c>
      <c r="D206" s="9">
        <v>110</v>
      </c>
      <c r="E206" s="30">
        <v>55</v>
      </c>
      <c r="F206" s="22">
        <f t="shared" si="17"/>
        <v>6050</v>
      </c>
    </row>
    <row r="207" spans="1:6" ht="15" customHeight="1" x14ac:dyDescent="0.2">
      <c r="A207" s="10">
        <v>165</v>
      </c>
      <c r="B207" s="11" t="s">
        <v>156</v>
      </c>
      <c r="C207" s="12" t="s">
        <v>225</v>
      </c>
      <c r="D207" s="9">
        <v>1600</v>
      </c>
      <c r="E207" s="30">
        <v>120</v>
      </c>
      <c r="F207" s="22">
        <f t="shared" si="17"/>
        <v>192000</v>
      </c>
    </row>
    <row r="208" spans="1:6" ht="15" customHeight="1" x14ac:dyDescent="0.2">
      <c r="A208" s="10">
        <v>166</v>
      </c>
      <c r="B208" s="11" t="s">
        <v>157</v>
      </c>
      <c r="C208" s="12" t="s">
        <v>225</v>
      </c>
      <c r="D208" s="9">
        <v>2000</v>
      </c>
      <c r="E208" s="30">
        <v>200</v>
      </c>
      <c r="F208" s="22">
        <f t="shared" si="17"/>
        <v>400000</v>
      </c>
    </row>
    <row r="209" spans="1:6" ht="15" customHeight="1" x14ac:dyDescent="0.2">
      <c r="A209" s="10">
        <v>167</v>
      </c>
      <c r="B209" s="11" t="s">
        <v>158</v>
      </c>
      <c r="C209" s="12" t="s">
        <v>17</v>
      </c>
      <c r="D209" s="9">
        <v>60</v>
      </c>
      <c r="E209" s="30">
        <v>510</v>
      </c>
      <c r="F209" s="22">
        <f t="shared" si="17"/>
        <v>30600</v>
      </c>
    </row>
    <row r="210" spans="1:6" ht="15" customHeight="1" x14ac:dyDescent="0.2">
      <c r="A210" s="10">
        <v>168</v>
      </c>
      <c r="B210" s="11" t="s">
        <v>159</v>
      </c>
      <c r="C210" s="12" t="s">
        <v>17</v>
      </c>
      <c r="D210" s="9">
        <v>60</v>
      </c>
      <c r="E210" s="30">
        <v>1921</v>
      </c>
      <c r="F210" s="22">
        <f t="shared" si="17"/>
        <v>115260</v>
      </c>
    </row>
    <row r="211" spans="1:6" ht="15" customHeight="1" x14ac:dyDescent="0.2">
      <c r="A211" s="10">
        <v>169</v>
      </c>
      <c r="B211" s="11" t="s">
        <v>160</v>
      </c>
      <c r="C211" s="12" t="s">
        <v>17</v>
      </c>
      <c r="D211" s="9">
        <v>70</v>
      </c>
      <c r="E211" s="30">
        <v>309.43</v>
      </c>
      <c r="F211" s="22">
        <f t="shared" si="17"/>
        <v>21660.100000000002</v>
      </c>
    </row>
    <row r="212" spans="1:6" ht="15" customHeight="1" x14ac:dyDescent="0.2">
      <c r="A212" s="10">
        <v>170</v>
      </c>
      <c r="B212" s="11" t="s">
        <v>161</v>
      </c>
      <c r="C212" s="12" t="s">
        <v>17</v>
      </c>
      <c r="D212" s="9">
        <v>40</v>
      </c>
      <c r="E212" s="30">
        <v>134.43</v>
      </c>
      <c r="F212" s="22">
        <f t="shared" si="17"/>
        <v>5377.2000000000007</v>
      </c>
    </row>
    <row r="213" spans="1:6" ht="15" customHeight="1" x14ac:dyDescent="0.2">
      <c r="A213" s="10">
        <v>171</v>
      </c>
      <c r="B213" s="11" t="s">
        <v>162</v>
      </c>
      <c r="C213" s="12" t="s">
        <v>17</v>
      </c>
      <c r="D213" s="9">
        <v>40</v>
      </c>
      <c r="E213" s="30">
        <v>250</v>
      </c>
      <c r="F213" s="22">
        <f t="shared" si="17"/>
        <v>10000</v>
      </c>
    </row>
    <row r="214" spans="1:6" ht="15" customHeight="1" x14ac:dyDescent="0.2">
      <c r="A214" s="10">
        <v>172</v>
      </c>
      <c r="B214" s="11" t="s">
        <v>163</v>
      </c>
      <c r="C214" s="12" t="s">
        <v>17</v>
      </c>
      <c r="D214" s="9">
        <v>100</v>
      </c>
      <c r="E214" s="30">
        <v>50</v>
      </c>
      <c r="F214" s="22">
        <f t="shared" si="17"/>
        <v>5000</v>
      </c>
    </row>
    <row r="215" spans="1:6" ht="15" customHeight="1" x14ac:dyDescent="0.2">
      <c r="A215" s="10">
        <v>173</v>
      </c>
      <c r="B215" s="11" t="s">
        <v>164</v>
      </c>
      <c r="C215" s="12" t="s">
        <v>17</v>
      </c>
      <c r="D215" s="9">
        <v>50</v>
      </c>
      <c r="E215" s="30">
        <v>35.424999999999997</v>
      </c>
      <c r="F215" s="22">
        <f t="shared" si="17"/>
        <v>1771.2499999999998</v>
      </c>
    </row>
    <row r="216" spans="1:6" ht="15" customHeight="1" x14ac:dyDescent="0.2">
      <c r="A216" s="10">
        <v>174</v>
      </c>
      <c r="B216" s="11" t="s">
        <v>165</v>
      </c>
      <c r="C216" s="12" t="s">
        <v>17</v>
      </c>
      <c r="D216" s="9">
        <v>120</v>
      </c>
      <c r="E216" s="30">
        <v>52.11</v>
      </c>
      <c r="F216" s="22">
        <f t="shared" si="17"/>
        <v>6253.2</v>
      </c>
    </row>
    <row r="217" spans="1:6" ht="15" customHeight="1" x14ac:dyDescent="0.2">
      <c r="A217" s="10">
        <v>175</v>
      </c>
      <c r="B217" s="11" t="s">
        <v>166</v>
      </c>
      <c r="C217" s="12" t="s">
        <v>17</v>
      </c>
      <c r="D217" s="9">
        <v>110</v>
      </c>
      <c r="E217" s="30">
        <v>165.5</v>
      </c>
      <c r="F217" s="22">
        <f t="shared" si="17"/>
        <v>18205</v>
      </c>
    </row>
    <row r="218" spans="1:6" x14ac:dyDescent="0.2">
      <c r="A218" s="10">
        <v>176</v>
      </c>
      <c r="B218" s="11" t="s">
        <v>167</v>
      </c>
      <c r="C218" s="12" t="s">
        <v>17</v>
      </c>
      <c r="D218" s="9">
        <v>160</v>
      </c>
      <c r="E218" s="30">
        <v>40</v>
      </c>
      <c r="F218" s="22">
        <f t="shared" si="17"/>
        <v>6400</v>
      </c>
    </row>
    <row r="219" spans="1:6" ht="15" customHeight="1" x14ac:dyDescent="0.2">
      <c r="A219" s="10">
        <v>177</v>
      </c>
      <c r="B219" s="11" t="s">
        <v>170</v>
      </c>
      <c r="C219" s="12" t="s">
        <v>15</v>
      </c>
      <c r="D219" s="9">
        <v>2000</v>
      </c>
      <c r="E219" s="30">
        <v>68</v>
      </c>
      <c r="F219" s="22">
        <f t="shared" si="17"/>
        <v>136000</v>
      </c>
    </row>
    <row r="220" spans="1:6" ht="15" customHeight="1" x14ac:dyDescent="0.2">
      <c r="A220" s="10">
        <v>178</v>
      </c>
      <c r="B220" s="11" t="s">
        <v>226</v>
      </c>
      <c r="C220" s="12" t="s">
        <v>15</v>
      </c>
      <c r="D220" s="9">
        <v>1100</v>
      </c>
      <c r="E220" s="30">
        <v>25.465</v>
      </c>
      <c r="F220" s="22">
        <f t="shared" si="17"/>
        <v>28011.5</v>
      </c>
    </row>
    <row r="221" spans="1:6" ht="15" customHeight="1" x14ac:dyDescent="0.2">
      <c r="A221" s="10">
        <v>179</v>
      </c>
      <c r="B221" s="11" t="s">
        <v>171</v>
      </c>
      <c r="C221" s="12" t="s">
        <v>39</v>
      </c>
      <c r="D221" s="9">
        <v>40</v>
      </c>
      <c r="E221" s="30">
        <v>80</v>
      </c>
      <c r="F221" s="22">
        <f t="shared" si="17"/>
        <v>3200</v>
      </c>
    </row>
    <row r="222" spans="1:6" ht="15" customHeight="1" x14ac:dyDescent="0.2">
      <c r="A222" s="10">
        <v>180</v>
      </c>
      <c r="B222" s="11" t="s">
        <v>172</v>
      </c>
      <c r="C222" s="12" t="s">
        <v>39</v>
      </c>
      <c r="D222" s="9">
        <v>100</v>
      </c>
      <c r="E222" s="30">
        <v>45</v>
      </c>
      <c r="F222" s="22">
        <f t="shared" si="17"/>
        <v>4500</v>
      </c>
    </row>
    <row r="223" spans="1:6" ht="15" customHeight="1" x14ac:dyDescent="0.2">
      <c r="A223" s="10">
        <v>181</v>
      </c>
      <c r="B223" s="11" t="s">
        <v>173</v>
      </c>
      <c r="C223" s="12" t="s">
        <v>174</v>
      </c>
      <c r="D223" s="9">
        <v>40</v>
      </c>
      <c r="E223" s="30">
        <v>80</v>
      </c>
      <c r="F223" s="22">
        <f t="shared" si="17"/>
        <v>3200</v>
      </c>
    </row>
    <row r="224" spans="1:6" ht="15" customHeight="1" x14ac:dyDescent="0.2">
      <c r="A224" s="10">
        <v>182</v>
      </c>
      <c r="B224" s="11" t="s">
        <v>175</v>
      </c>
      <c r="C224" s="12" t="s">
        <v>39</v>
      </c>
      <c r="D224" s="9">
        <v>6</v>
      </c>
      <c r="E224" s="30">
        <v>88.5</v>
      </c>
      <c r="F224" s="22">
        <f t="shared" si="17"/>
        <v>531</v>
      </c>
    </row>
    <row r="225" spans="1:6" ht="15" customHeight="1" x14ac:dyDescent="0.2">
      <c r="A225" s="10">
        <v>183</v>
      </c>
      <c r="B225" s="11" t="s">
        <v>176</v>
      </c>
      <c r="C225" s="12" t="s">
        <v>15</v>
      </c>
      <c r="D225" s="9">
        <v>2000</v>
      </c>
      <c r="E225" s="30">
        <v>3</v>
      </c>
      <c r="F225" s="22">
        <f t="shared" si="17"/>
        <v>6000</v>
      </c>
    </row>
    <row r="226" spans="1:6" ht="15" customHeight="1" x14ac:dyDescent="0.2">
      <c r="A226" s="10">
        <v>184</v>
      </c>
      <c r="B226" s="11" t="s">
        <v>177</v>
      </c>
      <c r="C226" s="12" t="s">
        <v>39</v>
      </c>
      <c r="D226" s="9">
        <v>10</v>
      </c>
      <c r="E226" s="30">
        <v>100</v>
      </c>
      <c r="F226" s="22">
        <f t="shared" si="17"/>
        <v>1000</v>
      </c>
    </row>
    <row r="227" spans="1:6" ht="15" customHeight="1" x14ac:dyDescent="0.2">
      <c r="A227" s="10">
        <v>185</v>
      </c>
      <c r="B227" s="11" t="s">
        <v>178</v>
      </c>
      <c r="C227" s="12" t="s">
        <v>39</v>
      </c>
      <c r="D227" s="9">
        <v>40</v>
      </c>
      <c r="E227" s="30">
        <v>177.315</v>
      </c>
      <c r="F227" s="22">
        <f t="shared" si="17"/>
        <v>7092.6</v>
      </c>
    </row>
    <row r="228" spans="1:6" ht="15" customHeight="1" x14ac:dyDescent="0.2">
      <c r="A228" s="10">
        <v>186</v>
      </c>
      <c r="B228" s="11" t="s">
        <v>179</v>
      </c>
      <c r="C228" s="12" t="s">
        <v>39</v>
      </c>
      <c r="D228" s="9">
        <v>60</v>
      </c>
      <c r="E228" s="30">
        <v>159.5</v>
      </c>
      <c r="F228" s="22">
        <f t="shared" si="17"/>
        <v>9570</v>
      </c>
    </row>
    <row r="229" spans="1:6" ht="15" customHeight="1" x14ac:dyDescent="0.2">
      <c r="A229" s="15"/>
      <c r="B229" s="48" t="s">
        <v>250</v>
      </c>
      <c r="C229" s="48"/>
      <c r="D229" s="48"/>
      <c r="E229" s="49"/>
      <c r="F229" s="23">
        <f>SUM(F190:F228)</f>
        <v>2275085.0500000003</v>
      </c>
    </row>
    <row r="230" spans="1:6" ht="15" customHeight="1" x14ac:dyDescent="0.2">
      <c r="A230" s="4"/>
      <c r="B230" s="55" t="s">
        <v>227</v>
      </c>
      <c r="C230" s="56"/>
      <c r="D230" s="56"/>
      <c r="E230" s="57"/>
      <c r="F230" s="4"/>
    </row>
    <row r="231" spans="1:6" ht="15" customHeight="1" x14ac:dyDescent="0.2">
      <c r="A231" s="10">
        <v>187</v>
      </c>
      <c r="B231" s="11" t="s">
        <v>180</v>
      </c>
      <c r="C231" s="12" t="s">
        <v>15</v>
      </c>
      <c r="D231" s="9">
        <v>13000</v>
      </c>
      <c r="E231" s="30">
        <v>40</v>
      </c>
      <c r="F231" s="22">
        <f t="shared" ref="F231:F240" si="18">D231*E231</f>
        <v>520000</v>
      </c>
    </row>
    <row r="232" spans="1:6" x14ac:dyDescent="0.2">
      <c r="A232" s="10">
        <v>188</v>
      </c>
      <c r="B232" s="11" t="s">
        <v>181</v>
      </c>
      <c r="C232" s="12" t="s">
        <v>15</v>
      </c>
      <c r="D232" s="9">
        <v>8000</v>
      </c>
      <c r="E232" s="30">
        <v>36.5</v>
      </c>
      <c r="F232" s="22">
        <f t="shared" si="18"/>
        <v>292000</v>
      </c>
    </row>
    <row r="233" spans="1:6" ht="15" customHeight="1" x14ac:dyDescent="0.2">
      <c r="A233" s="10">
        <v>189</v>
      </c>
      <c r="B233" s="11" t="s">
        <v>232</v>
      </c>
      <c r="C233" s="12" t="s">
        <v>15</v>
      </c>
      <c r="D233" s="9">
        <v>1000</v>
      </c>
      <c r="E233" s="30">
        <v>80</v>
      </c>
      <c r="F233" s="22">
        <f t="shared" si="18"/>
        <v>80000</v>
      </c>
    </row>
    <row r="234" spans="1:6" x14ac:dyDescent="0.2">
      <c r="A234" s="10">
        <v>190</v>
      </c>
      <c r="B234" s="11" t="s">
        <v>182</v>
      </c>
      <c r="C234" s="12" t="s">
        <v>15</v>
      </c>
      <c r="D234" s="9">
        <v>21000</v>
      </c>
      <c r="E234" s="30">
        <v>11.6</v>
      </c>
      <c r="F234" s="22">
        <f t="shared" si="18"/>
        <v>243600</v>
      </c>
    </row>
    <row r="235" spans="1:6" ht="15" customHeight="1" x14ac:dyDescent="0.2">
      <c r="A235" s="10">
        <v>191</v>
      </c>
      <c r="B235" s="11" t="s">
        <v>183</v>
      </c>
      <c r="C235" s="12" t="s">
        <v>15</v>
      </c>
      <c r="D235" s="9">
        <v>3500</v>
      </c>
      <c r="E235" s="30">
        <v>68.515000000000001</v>
      </c>
      <c r="F235" s="22">
        <f t="shared" si="18"/>
        <v>239802.5</v>
      </c>
    </row>
    <row r="236" spans="1:6" ht="15" customHeight="1" x14ac:dyDescent="0.2">
      <c r="A236" s="10">
        <v>192</v>
      </c>
      <c r="B236" s="11" t="s">
        <v>184</v>
      </c>
      <c r="C236" s="12" t="s">
        <v>15</v>
      </c>
      <c r="D236" s="9">
        <v>6000</v>
      </c>
      <c r="E236" s="30">
        <v>17.190000000000001</v>
      </c>
      <c r="F236" s="22">
        <f t="shared" si="18"/>
        <v>103140.00000000001</v>
      </c>
    </row>
    <row r="237" spans="1:6" x14ac:dyDescent="0.2">
      <c r="A237" s="10">
        <v>193</v>
      </c>
      <c r="B237" s="11" t="s">
        <v>185</v>
      </c>
      <c r="C237" s="12" t="s">
        <v>15</v>
      </c>
      <c r="D237" s="9">
        <v>15000</v>
      </c>
      <c r="E237" s="30">
        <v>28</v>
      </c>
      <c r="F237" s="22">
        <f t="shared" si="18"/>
        <v>420000</v>
      </c>
    </row>
    <row r="238" spans="1:6" x14ac:dyDescent="0.2">
      <c r="A238" s="10">
        <v>194</v>
      </c>
      <c r="B238" s="11" t="s">
        <v>228</v>
      </c>
      <c r="C238" s="12" t="s">
        <v>15</v>
      </c>
      <c r="D238" s="20">
        <v>2000</v>
      </c>
      <c r="E238" s="30">
        <v>45</v>
      </c>
      <c r="F238" s="22">
        <f t="shared" si="18"/>
        <v>90000</v>
      </c>
    </row>
    <row r="239" spans="1:6" x14ac:dyDescent="0.2">
      <c r="A239" s="10">
        <v>195</v>
      </c>
      <c r="B239" s="11" t="s">
        <v>229</v>
      </c>
      <c r="C239" s="12" t="s">
        <v>15</v>
      </c>
      <c r="D239" s="20">
        <v>2000</v>
      </c>
      <c r="E239" s="30">
        <v>151</v>
      </c>
      <c r="F239" s="22">
        <f t="shared" si="18"/>
        <v>302000</v>
      </c>
    </row>
    <row r="240" spans="1:6" x14ac:dyDescent="0.2">
      <c r="A240" s="10">
        <v>196</v>
      </c>
      <c r="B240" s="11" t="s">
        <v>230</v>
      </c>
      <c r="C240" s="12" t="s">
        <v>15</v>
      </c>
      <c r="D240" s="20">
        <v>2000</v>
      </c>
      <c r="E240" s="30">
        <v>184</v>
      </c>
      <c r="F240" s="22">
        <f t="shared" si="18"/>
        <v>368000</v>
      </c>
    </row>
    <row r="241" spans="1:14" x14ac:dyDescent="0.2">
      <c r="A241" s="15"/>
      <c r="B241" s="48" t="s">
        <v>251</v>
      </c>
      <c r="C241" s="48"/>
      <c r="D241" s="48"/>
      <c r="E241" s="49"/>
      <c r="F241" s="23">
        <f>SUM(F231:F240)</f>
        <v>2658542.5</v>
      </c>
    </row>
    <row r="242" spans="1:14" x14ac:dyDescent="0.2">
      <c r="A242" s="4"/>
      <c r="B242" s="55" t="s">
        <v>266</v>
      </c>
      <c r="C242" s="56"/>
      <c r="D242" s="56"/>
      <c r="E242" s="57"/>
      <c r="F242" s="4"/>
    </row>
    <row r="243" spans="1:14" ht="22.5" x14ac:dyDescent="0.2">
      <c r="A243" s="10">
        <v>197</v>
      </c>
      <c r="B243" s="11" t="s">
        <v>270</v>
      </c>
      <c r="C243" s="12" t="s">
        <v>265</v>
      </c>
      <c r="D243" s="31"/>
      <c r="E243" s="29">
        <v>0.1</v>
      </c>
      <c r="F243" s="22">
        <f>(F29+F77+F82+F103+F113+F118+F124+F153+F160+F165+F169+F182+F188+F229+F241)*10%</f>
        <v>8293795.6984999999</v>
      </c>
    </row>
    <row r="244" spans="1:14" x14ac:dyDescent="0.2">
      <c r="A244" s="15"/>
      <c r="B244" s="48" t="s">
        <v>267</v>
      </c>
      <c r="C244" s="48"/>
      <c r="D244" s="48"/>
      <c r="E244" s="49"/>
      <c r="F244" s="23">
        <f>F243</f>
        <v>8293795.6984999999</v>
      </c>
    </row>
    <row r="245" spans="1:14" x14ac:dyDescent="0.2">
      <c r="A245" s="21"/>
      <c r="B245" s="68" t="s">
        <v>285</v>
      </c>
      <c r="C245" s="68"/>
      <c r="D245" s="68"/>
      <c r="E245" s="69"/>
      <c r="F245" s="24">
        <f>F29+F77+F82+F103+F113+F118+F124+F153+F160+F165+F169+F182+F188+F229+F241+F244</f>
        <v>91231752.683499992</v>
      </c>
    </row>
    <row r="247" spans="1:14" x14ac:dyDescent="0.2">
      <c r="B247" s="52" t="s">
        <v>257</v>
      </c>
      <c r="C247" s="52"/>
      <c r="D247" s="52"/>
      <c r="E247" s="52"/>
      <c r="F247" s="52"/>
    </row>
    <row r="248" spans="1:14" x14ac:dyDescent="0.2">
      <c r="B248" s="53" t="s">
        <v>254</v>
      </c>
      <c r="C248" s="53"/>
      <c r="D248" s="53"/>
      <c r="E248" s="53"/>
      <c r="F248" s="28" t="s">
        <v>258</v>
      </c>
    </row>
    <row r="249" spans="1:14" x14ac:dyDescent="0.2">
      <c r="B249" s="54" t="s">
        <v>255</v>
      </c>
      <c r="C249" s="54"/>
      <c r="D249" s="54"/>
      <c r="E249" s="54"/>
      <c r="F249" s="25">
        <f>F29+F77+F82+F103+F113+F118+F124+F153+F160+F165+F169+F182+F188+F229+F241</f>
        <v>82937956.984999999</v>
      </c>
    </row>
    <row r="250" spans="1:14" x14ac:dyDescent="0.2">
      <c r="B250" s="53" t="s">
        <v>256</v>
      </c>
      <c r="C250" s="53"/>
      <c r="D250" s="53"/>
      <c r="E250" s="53"/>
      <c r="F250" s="28" t="s">
        <v>258</v>
      </c>
    </row>
    <row r="251" spans="1:14" ht="24" customHeight="1" x14ac:dyDescent="0.2">
      <c r="B251" s="50" t="s">
        <v>260</v>
      </c>
      <c r="C251" s="50"/>
      <c r="D251" s="50"/>
      <c r="E251" s="26">
        <v>0.1</v>
      </c>
      <c r="F251" s="25">
        <f>F249*E251</f>
        <v>8293795.6984999999</v>
      </c>
    </row>
    <row r="252" spans="1:14" ht="24" customHeight="1" x14ac:dyDescent="0.2">
      <c r="B252" s="50" t="s">
        <v>269</v>
      </c>
      <c r="C252" s="50"/>
      <c r="D252" s="50"/>
      <c r="E252" s="34">
        <v>0.1</v>
      </c>
      <c r="F252" s="25">
        <f>F251*E252</f>
        <v>829379.56985000009</v>
      </c>
    </row>
    <row r="253" spans="1:14" x14ac:dyDescent="0.2">
      <c r="B253" s="51" t="s">
        <v>268</v>
      </c>
      <c r="C253" s="51"/>
      <c r="D253" s="51"/>
      <c r="E253" s="51"/>
      <c r="F253" s="27">
        <f>F249+F251+F252</f>
        <v>92061132.25334999</v>
      </c>
    </row>
    <row r="255" spans="1:14" x14ac:dyDescent="0.2">
      <c r="L255" s="36"/>
      <c r="N255" s="37"/>
    </row>
    <row r="256" spans="1:14" x14ac:dyDescent="0.2">
      <c r="L256" s="36"/>
      <c r="N256" s="38"/>
    </row>
    <row r="257" spans="1:14" x14ac:dyDescent="0.2">
      <c r="L257" s="36"/>
      <c r="N257" s="38"/>
    </row>
    <row r="258" spans="1:14" x14ac:dyDescent="0.2">
      <c r="A258" s="63" t="s">
        <v>274</v>
      </c>
      <c r="B258" s="63"/>
      <c r="C258" s="63"/>
      <c r="D258" s="63"/>
      <c r="E258" s="63"/>
      <c r="F258" s="63"/>
      <c r="L258" s="36"/>
      <c r="N258" s="38"/>
    </row>
    <row r="259" spans="1:14" x14ac:dyDescent="0.2">
      <c r="A259" s="63" t="s">
        <v>275</v>
      </c>
      <c r="B259" s="63"/>
      <c r="C259" s="63"/>
      <c r="D259" s="63"/>
      <c r="E259" s="63"/>
      <c r="F259" s="63"/>
    </row>
    <row r="260" spans="1:14" x14ac:dyDescent="0.2">
      <c r="A260" s="63" t="s">
        <v>284</v>
      </c>
      <c r="B260" s="63"/>
      <c r="C260" s="63"/>
      <c r="D260" s="63"/>
      <c r="E260" s="63"/>
      <c r="F260" s="63"/>
    </row>
    <row r="263" spans="1:14" x14ac:dyDescent="0.2">
      <c r="A263" s="64"/>
      <c r="B263" s="64"/>
      <c r="C263" s="64"/>
      <c r="D263" s="64"/>
      <c r="E263" s="64"/>
      <c r="F263" s="64"/>
    </row>
    <row r="264" spans="1:14" x14ac:dyDescent="0.2">
      <c r="A264" s="64"/>
      <c r="B264" s="64"/>
      <c r="C264" s="64"/>
      <c r="D264" s="64"/>
      <c r="E264" s="64"/>
      <c r="F264" s="64"/>
    </row>
    <row r="269" spans="1:14" x14ac:dyDescent="0.2">
      <c r="A269" s="65"/>
      <c r="B269" s="65"/>
      <c r="C269" s="65"/>
      <c r="D269" s="65"/>
      <c r="E269" s="65"/>
      <c r="F269" s="65"/>
    </row>
    <row r="270" spans="1:14" x14ac:dyDescent="0.2">
      <c r="B270" s="35"/>
    </row>
    <row r="271" spans="1:14" x14ac:dyDescent="0.2">
      <c r="A271" s="70"/>
      <c r="B271" s="70"/>
      <c r="C271" s="70"/>
      <c r="D271" s="70"/>
      <c r="E271" s="70"/>
      <c r="F271" s="70"/>
    </row>
    <row r="272" spans="1:14" x14ac:dyDescent="0.2">
      <c r="A272" s="70"/>
      <c r="B272" s="70"/>
      <c r="C272" s="70"/>
      <c r="D272" s="70"/>
      <c r="E272" s="70"/>
      <c r="F272" s="70"/>
    </row>
    <row r="273" spans="1:6" x14ac:dyDescent="0.2">
      <c r="A273" s="70"/>
      <c r="B273" s="70"/>
      <c r="C273" s="70"/>
      <c r="D273" s="70"/>
      <c r="E273" s="70"/>
      <c r="F273" s="70"/>
    </row>
    <row r="274" spans="1:6" x14ac:dyDescent="0.2">
      <c r="A274" s="70"/>
      <c r="B274" s="70"/>
      <c r="C274" s="70"/>
      <c r="D274" s="70"/>
      <c r="E274" s="70"/>
      <c r="F274" s="70"/>
    </row>
    <row r="275" spans="1:6" x14ac:dyDescent="0.2">
      <c r="A275" s="70"/>
      <c r="B275" s="70"/>
      <c r="C275" s="70"/>
      <c r="D275" s="70"/>
      <c r="E275" s="70"/>
      <c r="F275" s="70"/>
    </row>
    <row r="276" spans="1:6" x14ac:dyDescent="0.2">
      <c r="A276" s="70"/>
      <c r="B276" s="70"/>
      <c r="C276" s="70"/>
      <c r="D276" s="70"/>
      <c r="E276" s="70"/>
      <c r="F276" s="70"/>
    </row>
  </sheetData>
  <mergeCells count="60">
    <mergeCell ref="A276:F276"/>
    <mergeCell ref="A271:F271"/>
    <mergeCell ref="A272:F272"/>
    <mergeCell ref="A273:F273"/>
    <mergeCell ref="A274:F274"/>
    <mergeCell ref="A275:F275"/>
    <mergeCell ref="A259:F259"/>
    <mergeCell ref="A260:F260"/>
    <mergeCell ref="A263:F264"/>
    <mergeCell ref="A269:F269"/>
    <mergeCell ref="A1:F1"/>
    <mergeCell ref="A5:F6"/>
    <mergeCell ref="A258:F258"/>
    <mergeCell ref="B241:E241"/>
    <mergeCell ref="B245:E245"/>
    <mergeCell ref="B10:E10"/>
    <mergeCell ref="B153:E153"/>
    <mergeCell ref="B160:E160"/>
    <mergeCell ref="B165:E165"/>
    <mergeCell ref="B169:E169"/>
    <mergeCell ref="B230:E230"/>
    <mergeCell ref="B242:E242"/>
    <mergeCell ref="A8:D8"/>
    <mergeCell ref="B29:E29"/>
    <mergeCell ref="B30:E30"/>
    <mergeCell ref="B31:E31"/>
    <mergeCell ref="B42:E42"/>
    <mergeCell ref="B229:E229"/>
    <mergeCell ref="B57:E57"/>
    <mergeCell ref="B65:E65"/>
    <mergeCell ref="B73:E73"/>
    <mergeCell ref="B78:E78"/>
    <mergeCell ref="B83:E83"/>
    <mergeCell ref="B77:E77"/>
    <mergeCell ref="B82:E82"/>
    <mergeCell ref="B103:E103"/>
    <mergeCell ref="B113:E113"/>
    <mergeCell ref="B104:E104"/>
    <mergeCell ref="B189:E189"/>
    <mergeCell ref="B154:E154"/>
    <mergeCell ref="B161:E161"/>
    <mergeCell ref="B166:E166"/>
    <mergeCell ref="B170:E170"/>
    <mergeCell ref="B125:E125"/>
    <mergeCell ref="B114:E114"/>
    <mergeCell ref="B183:E183"/>
    <mergeCell ref="B184:E184"/>
    <mergeCell ref="B119:E119"/>
    <mergeCell ref="B118:E118"/>
    <mergeCell ref="B124:E124"/>
    <mergeCell ref="B182:E182"/>
    <mergeCell ref="B188:E188"/>
    <mergeCell ref="B244:E244"/>
    <mergeCell ref="B251:D251"/>
    <mergeCell ref="B252:D252"/>
    <mergeCell ref="B253:E253"/>
    <mergeCell ref="B247:F247"/>
    <mergeCell ref="B248:E248"/>
    <mergeCell ref="B249:E249"/>
    <mergeCell ref="B250:E25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441E-5F21-458E-B88D-02043C891882}">
  <dimension ref="A1:N277"/>
  <sheetViews>
    <sheetView tabSelected="1" workbookViewId="0">
      <selection activeCell="E12" sqref="E12"/>
    </sheetView>
  </sheetViews>
  <sheetFormatPr defaultRowHeight="12.75" x14ac:dyDescent="0.2"/>
  <cols>
    <col min="2" max="2" width="44.83203125" customWidth="1"/>
    <col min="3" max="3" width="18.83203125" bestFit="1" customWidth="1"/>
    <col min="4" max="4" width="13" bestFit="1" customWidth="1"/>
    <col min="5" max="5" width="14.1640625" customWidth="1"/>
    <col min="6" max="6" width="22.1640625" style="40" bestFit="1" customWidth="1"/>
    <col min="12" max="12" width="17" bestFit="1" customWidth="1"/>
  </cols>
  <sheetData>
    <row r="1" spans="1:6" ht="14.25" x14ac:dyDescent="0.2">
      <c r="A1" s="66" t="s">
        <v>273</v>
      </c>
      <c r="B1" s="66"/>
      <c r="C1" s="66"/>
      <c r="D1" s="66"/>
      <c r="E1" s="66"/>
      <c r="F1" s="66"/>
    </row>
    <row r="2" spans="1:6" x14ac:dyDescent="0.2">
      <c r="A2" s="71" t="s">
        <v>272</v>
      </c>
      <c r="B2" s="71"/>
      <c r="C2" s="71"/>
      <c r="D2" s="71"/>
      <c r="E2" s="71"/>
      <c r="F2" s="71"/>
    </row>
    <row r="3" spans="1:6" x14ac:dyDescent="0.2">
      <c r="A3" s="32"/>
      <c r="B3" s="32"/>
      <c r="C3" s="32"/>
      <c r="D3" s="32"/>
      <c r="E3" s="32"/>
      <c r="F3" s="39"/>
    </row>
    <row r="4" spans="1:6" x14ac:dyDescent="0.2">
      <c r="A4" s="33" t="s">
        <v>286</v>
      </c>
      <c r="B4" s="32"/>
      <c r="C4" s="32"/>
      <c r="D4" s="32"/>
      <c r="E4" s="32"/>
      <c r="F4" s="39"/>
    </row>
    <row r="5" spans="1:6" x14ac:dyDescent="0.2">
      <c r="A5" s="33"/>
      <c r="B5" s="32"/>
      <c r="C5" s="32"/>
      <c r="D5" s="32"/>
      <c r="E5" s="32"/>
      <c r="F5" s="39"/>
    </row>
    <row r="6" spans="1:6" ht="12.75" customHeight="1" x14ac:dyDescent="0.2">
      <c r="A6" s="67" t="s">
        <v>271</v>
      </c>
      <c r="B6" s="67"/>
      <c r="C6" s="67"/>
      <c r="D6" s="67"/>
      <c r="E6" s="67"/>
      <c r="F6" s="67"/>
    </row>
    <row r="7" spans="1:6" x14ac:dyDescent="0.2">
      <c r="A7" s="67"/>
      <c r="B7" s="67"/>
      <c r="C7" s="67"/>
      <c r="D7" s="67"/>
      <c r="E7" s="67"/>
      <c r="F7" s="67"/>
    </row>
    <row r="9" spans="1:6" ht="15" x14ac:dyDescent="0.2">
      <c r="A9" s="60"/>
      <c r="B9" s="61"/>
      <c r="C9" s="61"/>
      <c r="D9" s="61"/>
    </row>
    <row r="10" spans="1:6" ht="33.75" x14ac:dyDescent="0.2">
      <c r="A10" s="1" t="s">
        <v>0</v>
      </c>
      <c r="B10" s="1" t="s">
        <v>1</v>
      </c>
      <c r="C10" s="2" t="s">
        <v>2</v>
      </c>
      <c r="D10" s="3" t="s">
        <v>186</v>
      </c>
      <c r="E10" s="2" t="s">
        <v>234</v>
      </c>
      <c r="F10" s="2" t="s">
        <v>259</v>
      </c>
    </row>
    <row r="11" spans="1:6" ht="15" customHeight="1" x14ac:dyDescent="0.2">
      <c r="A11" s="4"/>
      <c r="B11" s="55" t="s">
        <v>187</v>
      </c>
      <c r="C11" s="56"/>
      <c r="D11" s="56"/>
      <c r="E11" s="56"/>
      <c r="F11" s="41"/>
    </row>
    <row r="12" spans="1:6" ht="15" customHeight="1" x14ac:dyDescent="0.2">
      <c r="A12" s="6">
        <v>1</v>
      </c>
      <c r="B12" s="7" t="s">
        <v>252</v>
      </c>
      <c r="C12" s="8" t="s">
        <v>3</v>
      </c>
      <c r="D12" s="9">
        <v>7000</v>
      </c>
      <c r="E12" s="30"/>
      <c r="F12" s="42">
        <f>IF(E12&gt;'Planilha estimada'!E11,"ERRO",D12*E12)</f>
        <v>0</v>
      </c>
    </row>
    <row r="13" spans="1:6" ht="15" customHeight="1" x14ac:dyDescent="0.2">
      <c r="A13" s="10">
        <v>2</v>
      </c>
      <c r="B13" s="11" t="s">
        <v>253</v>
      </c>
      <c r="C13" s="12" t="s">
        <v>3</v>
      </c>
      <c r="D13" s="9">
        <v>6000</v>
      </c>
      <c r="E13" s="30"/>
      <c r="F13" s="42">
        <f>IF(E13&gt;'Planilha estimada'!E12,"ERRO",D13*E13)</f>
        <v>0</v>
      </c>
    </row>
    <row r="14" spans="1:6" ht="15" customHeight="1" x14ac:dyDescent="0.2">
      <c r="A14" s="10">
        <v>3</v>
      </c>
      <c r="B14" s="11" t="s">
        <v>4</v>
      </c>
      <c r="C14" s="12" t="s">
        <v>3</v>
      </c>
      <c r="D14" s="9">
        <v>12000</v>
      </c>
      <c r="E14" s="30"/>
      <c r="F14" s="42">
        <f>IF(E14&gt;'Planilha estimada'!E13,"ERRO",D14*E14)</f>
        <v>0</v>
      </c>
    </row>
    <row r="15" spans="1:6" ht="15" customHeight="1" x14ac:dyDescent="0.2">
      <c r="A15" s="10">
        <v>4</v>
      </c>
      <c r="B15" s="11" t="s">
        <v>5</v>
      </c>
      <c r="C15" s="12" t="s">
        <v>3</v>
      </c>
      <c r="D15" s="9">
        <v>6000</v>
      </c>
      <c r="E15" s="30"/>
      <c r="F15" s="42">
        <f>IF(E15&gt;'Planilha estimada'!E14,"ERRO",D15*E15)</f>
        <v>0</v>
      </c>
    </row>
    <row r="16" spans="1:6" ht="15" customHeight="1" x14ac:dyDescent="0.2">
      <c r="A16" s="10">
        <v>5</v>
      </c>
      <c r="B16" s="11" t="s">
        <v>6</v>
      </c>
      <c r="C16" s="12" t="s">
        <v>3</v>
      </c>
      <c r="D16" s="9">
        <v>12000</v>
      </c>
      <c r="E16" s="30"/>
      <c r="F16" s="42">
        <f>IF(E16&gt;'Planilha estimada'!E15,"ERRO",D16*E16)</f>
        <v>0</v>
      </c>
    </row>
    <row r="17" spans="1:6" ht="15" customHeight="1" x14ac:dyDescent="0.2">
      <c r="A17" s="10">
        <v>6</v>
      </c>
      <c r="B17" s="11" t="s">
        <v>7</v>
      </c>
      <c r="C17" s="12" t="s">
        <v>3</v>
      </c>
      <c r="D17" s="9">
        <v>23000</v>
      </c>
      <c r="E17" s="30"/>
      <c r="F17" s="42">
        <f>IF(E17&gt;'Planilha estimada'!E16,"ERRO",D17*E17)</f>
        <v>0</v>
      </c>
    </row>
    <row r="18" spans="1:6" ht="15" customHeight="1" x14ac:dyDescent="0.2">
      <c r="A18" s="10">
        <v>7</v>
      </c>
      <c r="B18" s="11" t="s">
        <v>8</v>
      </c>
      <c r="C18" s="12" t="s">
        <v>3</v>
      </c>
      <c r="D18" s="9">
        <v>21000</v>
      </c>
      <c r="E18" s="30"/>
      <c r="F18" s="42">
        <f>IF(E18&gt;'Planilha estimada'!E17,"ERRO",D18*E18)</f>
        <v>0</v>
      </c>
    </row>
    <row r="19" spans="1:6" ht="15" customHeight="1" x14ac:dyDescent="0.2">
      <c r="A19" s="10">
        <v>8</v>
      </c>
      <c r="B19" s="11" t="s">
        <v>9</v>
      </c>
      <c r="C19" s="12" t="s">
        <v>3</v>
      </c>
      <c r="D19" s="9">
        <v>16000</v>
      </c>
      <c r="E19" s="30"/>
      <c r="F19" s="42">
        <f>IF(E19&gt;'Planilha estimada'!E18,"ERRO",D19*E19)</f>
        <v>0</v>
      </c>
    </row>
    <row r="20" spans="1:6" ht="15" customHeight="1" x14ac:dyDescent="0.2">
      <c r="A20" s="10">
        <v>9</v>
      </c>
      <c r="B20" s="11" t="s">
        <v>10</v>
      </c>
      <c r="C20" s="12" t="s">
        <v>3</v>
      </c>
      <c r="D20" s="9">
        <v>8000</v>
      </c>
      <c r="E20" s="30"/>
      <c r="F20" s="42">
        <f>IF(E20&gt;'Planilha estimada'!E19,"ERRO",D20*E20)</f>
        <v>0</v>
      </c>
    </row>
    <row r="21" spans="1:6" ht="15" customHeight="1" x14ac:dyDescent="0.2">
      <c r="A21" s="10">
        <v>10</v>
      </c>
      <c r="B21" s="11" t="s">
        <v>11</v>
      </c>
      <c r="C21" s="12" t="s">
        <v>3</v>
      </c>
      <c r="D21" s="9">
        <v>8000</v>
      </c>
      <c r="E21" s="30"/>
      <c r="F21" s="42">
        <f>IF(E21&gt;'Planilha estimada'!E20,"ERRO",D21*E21)</f>
        <v>0</v>
      </c>
    </row>
    <row r="22" spans="1:6" ht="15" customHeight="1" x14ac:dyDescent="0.2">
      <c r="A22" s="10">
        <v>11</v>
      </c>
      <c r="B22" s="11" t="s">
        <v>12</v>
      </c>
      <c r="C22" s="12" t="s">
        <v>3</v>
      </c>
      <c r="D22" s="9">
        <v>5000</v>
      </c>
      <c r="E22" s="30"/>
      <c r="F22" s="42">
        <f>IF(E22&gt;'Planilha estimada'!E21,"ERRO",D22*E22)</f>
        <v>0</v>
      </c>
    </row>
    <row r="23" spans="1:6" ht="15" customHeight="1" x14ac:dyDescent="0.2">
      <c r="A23" s="10">
        <v>12</v>
      </c>
      <c r="B23" s="11" t="s">
        <v>13</v>
      </c>
      <c r="C23" s="12" t="s">
        <v>3</v>
      </c>
      <c r="D23" s="9">
        <v>6000</v>
      </c>
      <c r="E23" s="30"/>
      <c r="F23" s="42">
        <f>IF(E23&gt;'Planilha estimada'!E22,"ERRO",D23*E23)</f>
        <v>0</v>
      </c>
    </row>
    <row r="24" spans="1:6" ht="15" customHeight="1" x14ac:dyDescent="0.2">
      <c r="A24" s="10">
        <v>13</v>
      </c>
      <c r="B24" s="11" t="s">
        <v>14</v>
      </c>
      <c r="C24" s="12" t="s">
        <v>15</v>
      </c>
      <c r="D24" s="9">
        <v>9000</v>
      </c>
      <c r="E24" s="30"/>
      <c r="F24" s="42">
        <f>IF(E24&gt;'Planilha estimada'!E23,"ERRO",D24*E24)</f>
        <v>0</v>
      </c>
    </row>
    <row r="25" spans="1:6" ht="15" customHeight="1" x14ac:dyDescent="0.2">
      <c r="A25" s="10">
        <v>14</v>
      </c>
      <c r="B25" s="11" t="s">
        <v>16</v>
      </c>
      <c r="C25" s="12" t="s">
        <v>17</v>
      </c>
      <c r="D25" s="9">
        <v>600</v>
      </c>
      <c r="E25" s="30"/>
      <c r="F25" s="42">
        <f>IF(E25&gt;'Planilha estimada'!E24,"ERRO",D25*E25)</f>
        <v>0</v>
      </c>
    </row>
    <row r="26" spans="1:6" ht="15" customHeight="1" x14ac:dyDescent="0.2">
      <c r="A26" s="10">
        <v>15</v>
      </c>
      <c r="B26" s="11" t="s">
        <v>18</v>
      </c>
      <c r="C26" s="12" t="s">
        <v>19</v>
      </c>
      <c r="D26" s="9">
        <v>300</v>
      </c>
      <c r="E26" s="30"/>
      <c r="F26" s="42">
        <f>IF(E26&gt;'Planilha estimada'!E25,"ERRO",D26*E26)</f>
        <v>0</v>
      </c>
    </row>
    <row r="27" spans="1:6" ht="15" customHeight="1" x14ac:dyDescent="0.2">
      <c r="A27" s="10">
        <v>16</v>
      </c>
      <c r="B27" s="11" t="s">
        <v>168</v>
      </c>
      <c r="C27" s="12" t="s">
        <v>169</v>
      </c>
      <c r="D27" s="9">
        <v>200</v>
      </c>
      <c r="E27" s="30"/>
      <c r="F27" s="42">
        <f>IF(E27&gt;'Planilha estimada'!E26,"ERRO",D27*E27)</f>
        <v>0</v>
      </c>
    </row>
    <row r="28" spans="1:6" ht="15" customHeight="1" x14ac:dyDescent="0.2">
      <c r="A28" s="10">
        <v>17</v>
      </c>
      <c r="B28" s="11" t="s">
        <v>135</v>
      </c>
      <c r="C28" s="12" t="s">
        <v>136</v>
      </c>
      <c r="D28" s="9">
        <v>2000</v>
      </c>
      <c r="E28" s="30"/>
      <c r="F28" s="42">
        <f>IF(E28&gt;'Planilha estimada'!E27,"ERRO",D28*E28)</f>
        <v>0</v>
      </c>
    </row>
    <row r="29" spans="1:6" ht="15" customHeight="1" x14ac:dyDescent="0.2">
      <c r="A29" s="10">
        <v>18</v>
      </c>
      <c r="B29" s="11" t="s">
        <v>137</v>
      </c>
      <c r="C29" s="12" t="s">
        <v>15</v>
      </c>
      <c r="D29" s="9">
        <v>2000</v>
      </c>
      <c r="E29" s="30"/>
      <c r="F29" s="42">
        <f>IF(E29&gt;'Planilha estimada'!E28,"ERRO",D29*E29)</f>
        <v>0</v>
      </c>
    </row>
    <row r="30" spans="1:6" ht="15" customHeight="1" x14ac:dyDescent="0.2">
      <c r="A30" s="13"/>
      <c r="B30" s="59" t="s">
        <v>237</v>
      </c>
      <c r="C30" s="48"/>
      <c r="D30" s="48"/>
      <c r="E30" s="49"/>
      <c r="F30" s="43">
        <f>SUM(F12:F29)</f>
        <v>0</v>
      </c>
    </row>
    <row r="31" spans="1:6" ht="15" customHeight="1" x14ac:dyDescent="0.2">
      <c r="A31" s="4"/>
      <c r="B31" s="55" t="s">
        <v>188</v>
      </c>
      <c r="C31" s="56"/>
      <c r="D31" s="56"/>
      <c r="E31" s="56"/>
      <c r="F31" s="41"/>
    </row>
    <row r="32" spans="1:6" ht="15" customHeight="1" x14ac:dyDescent="0.2">
      <c r="A32" s="4"/>
      <c r="B32" s="55" t="s">
        <v>189</v>
      </c>
      <c r="C32" s="56"/>
      <c r="D32" s="56"/>
      <c r="E32" s="56"/>
      <c r="F32" s="41"/>
    </row>
    <row r="33" spans="1:6" ht="15" customHeight="1" x14ac:dyDescent="0.2">
      <c r="A33" s="10">
        <v>19</v>
      </c>
      <c r="B33" s="11" t="s">
        <v>20</v>
      </c>
      <c r="C33" s="12" t="s">
        <v>17</v>
      </c>
      <c r="D33" s="9">
        <v>1200</v>
      </c>
      <c r="E33" s="30"/>
      <c r="F33" s="42">
        <f>IF(E33&gt;'Planilha estimada'!E32,"ERRO",D33*E33)</f>
        <v>0</v>
      </c>
    </row>
    <row r="34" spans="1:6" ht="15" customHeight="1" x14ac:dyDescent="0.2">
      <c r="A34" s="10">
        <v>20</v>
      </c>
      <c r="B34" s="11" t="s">
        <v>21</v>
      </c>
      <c r="C34" s="12" t="s">
        <v>17</v>
      </c>
      <c r="D34" s="9">
        <v>150</v>
      </c>
      <c r="E34" s="30"/>
      <c r="F34" s="42">
        <f>IF(E34&gt;'Planilha estimada'!E33,"ERRO",D34*E34)</f>
        <v>0</v>
      </c>
    </row>
    <row r="35" spans="1:6" ht="15" customHeight="1" x14ac:dyDescent="0.2">
      <c r="A35" s="10">
        <v>21</v>
      </c>
      <c r="B35" s="11" t="s">
        <v>22</v>
      </c>
      <c r="C35" s="12" t="s">
        <v>17</v>
      </c>
      <c r="D35" s="9">
        <v>100</v>
      </c>
      <c r="E35" s="30"/>
      <c r="F35" s="42">
        <f>IF(E35&gt;'Planilha estimada'!E34,"ERRO",D35*E35)</f>
        <v>0</v>
      </c>
    </row>
    <row r="36" spans="1:6" ht="15" customHeight="1" x14ac:dyDescent="0.2">
      <c r="A36" s="10">
        <v>22</v>
      </c>
      <c r="B36" s="11" t="s">
        <v>23</v>
      </c>
      <c r="C36" s="12" t="s">
        <v>17</v>
      </c>
      <c r="D36" s="9">
        <v>200</v>
      </c>
      <c r="E36" s="30"/>
      <c r="F36" s="42">
        <f>IF(E36&gt;'Planilha estimada'!E35,"ERRO",D36*E36)</f>
        <v>0</v>
      </c>
    </row>
    <row r="37" spans="1:6" ht="15" customHeight="1" x14ac:dyDescent="0.2">
      <c r="A37" s="10">
        <v>23</v>
      </c>
      <c r="B37" s="11" t="s">
        <v>24</v>
      </c>
      <c r="C37" s="12" t="s">
        <v>17</v>
      </c>
      <c r="D37" s="9">
        <v>100</v>
      </c>
      <c r="E37" s="30"/>
      <c r="F37" s="42">
        <f>IF(E37&gt;'Planilha estimada'!E36,"ERRO",D37*E37)</f>
        <v>0</v>
      </c>
    </row>
    <row r="38" spans="1:6" ht="22.5" x14ac:dyDescent="0.2">
      <c r="A38" s="10">
        <v>24</v>
      </c>
      <c r="B38" s="11" t="s">
        <v>25</v>
      </c>
      <c r="C38" s="12" t="s">
        <v>17</v>
      </c>
      <c r="D38" s="9">
        <v>60</v>
      </c>
      <c r="E38" s="30"/>
      <c r="F38" s="42">
        <f>IF(E38&gt;'Planilha estimada'!E37,"ERRO",D38*E38)</f>
        <v>0</v>
      </c>
    </row>
    <row r="39" spans="1:6" ht="15" customHeight="1" x14ac:dyDescent="0.2">
      <c r="A39" s="10">
        <v>25</v>
      </c>
      <c r="B39" s="11" t="s">
        <v>26</v>
      </c>
      <c r="C39" s="12" t="s">
        <v>27</v>
      </c>
      <c r="D39" s="9">
        <v>1250</v>
      </c>
      <c r="E39" s="30"/>
      <c r="F39" s="42">
        <f>IF(E39&gt;'Planilha estimada'!E38,"ERRO",D39*E39)</f>
        <v>0</v>
      </c>
    </row>
    <row r="40" spans="1:6" ht="15" customHeight="1" x14ac:dyDescent="0.2">
      <c r="A40" s="10">
        <v>26</v>
      </c>
      <c r="B40" s="11" t="s">
        <v>28</v>
      </c>
      <c r="C40" s="12" t="s">
        <v>17</v>
      </c>
      <c r="D40" s="9">
        <v>60</v>
      </c>
      <c r="E40" s="30"/>
      <c r="F40" s="42">
        <f>IF(E40&gt;'Planilha estimada'!E39,"ERRO",D40*E40)</f>
        <v>0</v>
      </c>
    </row>
    <row r="41" spans="1:6" ht="15" customHeight="1" x14ac:dyDescent="0.2">
      <c r="A41" s="10">
        <v>27</v>
      </c>
      <c r="B41" s="11" t="s">
        <v>29</v>
      </c>
      <c r="C41" s="12" t="s">
        <v>17</v>
      </c>
      <c r="D41" s="9">
        <v>80</v>
      </c>
      <c r="E41" s="30"/>
      <c r="F41" s="42">
        <f>IF(E41&gt;'Planilha estimada'!E40,"ERRO",D41*E41)</f>
        <v>0</v>
      </c>
    </row>
    <row r="42" spans="1:6" ht="15" customHeight="1" x14ac:dyDescent="0.2">
      <c r="A42" s="10">
        <v>28</v>
      </c>
      <c r="B42" s="11" t="s">
        <v>30</v>
      </c>
      <c r="C42" s="12" t="s">
        <v>17</v>
      </c>
      <c r="D42" s="9">
        <v>280</v>
      </c>
      <c r="E42" s="30"/>
      <c r="F42" s="42">
        <f>IF(E42&gt;'Planilha estimada'!E41,"ERRO",D42*E42)</f>
        <v>0</v>
      </c>
    </row>
    <row r="43" spans="1:6" ht="15" customHeight="1" x14ac:dyDescent="0.2">
      <c r="A43" s="4"/>
      <c r="B43" s="55" t="s">
        <v>190</v>
      </c>
      <c r="C43" s="56"/>
      <c r="D43" s="56"/>
      <c r="E43" s="56"/>
      <c r="F43" s="41"/>
    </row>
    <row r="44" spans="1:6" ht="15" customHeight="1" x14ac:dyDescent="0.2">
      <c r="A44" s="10">
        <v>29</v>
      </c>
      <c r="B44" s="11" t="s">
        <v>31</v>
      </c>
      <c r="C44" s="12" t="s">
        <v>17</v>
      </c>
      <c r="D44" s="9">
        <v>160</v>
      </c>
      <c r="E44" s="30"/>
      <c r="F44" s="42">
        <f>IF(E44&gt;'Planilha estimada'!E43,"ERRO",D44*E44)</f>
        <v>0</v>
      </c>
    </row>
    <row r="45" spans="1:6" ht="15" customHeight="1" x14ac:dyDescent="0.2">
      <c r="A45" s="10">
        <v>30</v>
      </c>
      <c r="B45" s="11" t="s">
        <v>191</v>
      </c>
      <c r="C45" s="12" t="s">
        <v>17</v>
      </c>
      <c r="D45" s="9">
        <v>80</v>
      </c>
      <c r="E45" s="30"/>
      <c r="F45" s="42">
        <f>IF(E45&gt;'Planilha estimada'!E44,"ERRO",D45*E45)</f>
        <v>0</v>
      </c>
    </row>
    <row r="46" spans="1:6" ht="15" customHeight="1" x14ac:dyDescent="0.2">
      <c r="A46" s="10">
        <v>31</v>
      </c>
      <c r="B46" s="11" t="s">
        <v>192</v>
      </c>
      <c r="C46" s="12" t="s">
        <v>17</v>
      </c>
      <c r="D46" s="9">
        <v>80</v>
      </c>
      <c r="E46" s="30"/>
      <c r="F46" s="42">
        <f>IF(E46&gt;'Planilha estimada'!E45,"ERRO",D46*E46)</f>
        <v>0</v>
      </c>
    </row>
    <row r="47" spans="1:6" ht="15" customHeight="1" x14ac:dyDescent="0.2">
      <c r="A47" s="10">
        <v>32</v>
      </c>
      <c r="B47" s="11" t="s">
        <v>32</v>
      </c>
      <c r="C47" s="12" t="s">
        <v>17</v>
      </c>
      <c r="D47" s="9">
        <v>200</v>
      </c>
      <c r="E47" s="30"/>
      <c r="F47" s="42">
        <f>IF(E47&gt;'Planilha estimada'!E46,"ERRO",D47*E47)</f>
        <v>0</v>
      </c>
    </row>
    <row r="48" spans="1:6" ht="15" customHeight="1" x14ac:dyDescent="0.2">
      <c r="A48" s="10">
        <v>33</v>
      </c>
      <c r="B48" s="11" t="s">
        <v>33</v>
      </c>
      <c r="C48" s="12" t="s">
        <v>17</v>
      </c>
      <c r="D48" s="9">
        <v>200</v>
      </c>
      <c r="E48" s="30"/>
      <c r="F48" s="42">
        <f>IF(E48&gt;'Planilha estimada'!E47,"ERRO",D48*E48)</f>
        <v>0</v>
      </c>
    </row>
    <row r="49" spans="1:6" ht="15" customHeight="1" x14ac:dyDescent="0.2">
      <c r="A49" s="10">
        <v>34</v>
      </c>
      <c r="B49" s="11" t="s">
        <v>34</v>
      </c>
      <c r="C49" s="12" t="s">
        <v>17</v>
      </c>
      <c r="D49" s="9">
        <v>100</v>
      </c>
      <c r="E49" s="30"/>
      <c r="F49" s="42">
        <f>IF(E49&gt;'Planilha estimada'!E48,"ERRO",D49*E49)</f>
        <v>0</v>
      </c>
    </row>
    <row r="50" spans="1:6" ht="15" customHeight="1" x14ac:dyDescent="0.2">
      <c r="A50" s="10">
        <v>35</v>
      </c>
      <c r="B50" s="11" t="s">
        <v>35</v>
      </c>
      <c r="C50" s="12" t="s">
        <v>17</v>
      </c>
      <c r="D50" s="9">
        <v>350</v>
      </c>
      <c r="E50" s="30"/>
      <c r="F50" s="42">
        <f>IF(E50&gt;'Planilha estimada'!E49,"ERRO",D50*E50)</f>
        <v>0</v>
      </c>
    </row>
    <row r="51" spans="1:6" ht="15" customHeight="1" x14ac:dyDescent="0.2">
      <c r="A51" s="10">
        <v>36</v>
      </c>
      <c r="B51" s="11" t="s">
        <v>233</v>
      </c>
      <c r="C51" s="12" t="s">
        <v>17</v>
      </c>
      <c r="D51" s="9">
        <v>300</v>
      </c>
      <c r="E51" s="30"/>
      <c r="F51" s="42">
        <f>IF(E51&gt;'Planilha estimada'!E50,"ERRO",D51*E51)</f>
        <v>0</v>
      </c>
    </row>
    <row r="52" spans="1:6" ht="15" customHeight="1" x14ac:dyDescent="0.2">
      <c r="A52" s="10">
        <v>37</v>
      </c>
      <c r="B52" s="11" t="s">
        <v>36</v>
      </c>
      <c r="C52" s="12" t="s">
        <v>17</v>
      </c>
      <c r="D52" s="9">
        <v>100</v>
      </c>
      <c r="E52" s="30"/>
      <c r="F52" s="42">
        <f>IF(E52&gt;'Planilha estimada'!E51,"ERRO",D52*E52)</f>
        <v>0</v>
      </c>
    </row>
    <row r="53" spans="1:6" ht="15" customHeight="1" x14ac:dyDescent="0.2">
      <c r="A53" s="10">
        <v>38</v>
      </c>
      <c r="B53" s="11" t="s">
        <v>37</v>
      </c>
      <c r="C53" s="12" t="s">
        <v>17</v>
      </c>
      <c r="D53" s="9">
        <v>60</v>
      </c>
      <c r="E53" s="30"/>
      <c r="F53" s="42">
        <f>IF(E53&gt;'Planilha estimada'!E52,"ERRO",D53*E53)</f>
        <v>0</v>
      </c>
    </row>
    <row r="54" spans="1:6" ht="15" customHeight="1" x14ac:dyDescent="0.2">
      <c r="A54" s="10">
        <v>39</v>
      </c>
      <c r="B54" s="11" t="s">
        <v>38</v>
      </c>
      <c r="C54" s="12" t="s">
        <v>39</v>
      </c>
      <c r="D54" s="9">
        <v>40</v>
      </c>
      <c r="E54" s="30"/>
      <c r="F54" s="42">
        <f>IF(E54&gt;'Planilha estimada'!E53,"ERRO",D54*E54)</f>
        <v>0</v>
      </c>
    </row>
    <row r="55" spans="1:6" ht="15" customHeight="1" x14ac:dyDescent="0.2">
      <c r="A55" s="10">
        <v>40</v>
      </c>
      <c r="B55" s="11" t="s">
        <v>40</v>
      </c>
      <c r="C55" s="12" t="s">
        <v>41</v>
      </c>
      <c r="D55" s="9">
        <v>45000</v>
      </c>
      <c r="E55" s="30"/>
      <c r="F55" s="42">
        <f>IF(E55&gt;'Planilha estimada'!E54,"ERRO",D55*E55)</f>
        <v>0</v>
      </c>
    </row>
    <row r="56" spans="1:6" ht="15" customHeight="1" x14ac:dyDescent="0.2">
      <c r="A56" s="10">
        <v>41</v>
      </c>
      <c r="B56" s="11" t="s">
        <v>42</v>
      </c>
      <c r="C56" s="12" t="s">
        <v>39</v>
      </c>
      <c r="D56" s="9">
        <v>75.428571428571431</v>
      </c>
      <c r="E56" s="30"/>
      <c r="F56" s="42">
        <f>IF(E56&gt;'Planilha estimada'!E55,"ERRO",D56*E56)</f>
        <v>0</v>
      </c>
    </row>
    <row r="57" spans="1:6" ht="15" customHeight="1" x14ac:dyDescent="0.2">
      <c r="A57" s="10">
        <v>42</v>
      </c>
      <c r="B57" s="11" t="s">
        <v>43</v>
      </c>
      <c r="C57" s="12" t="s">
        <v>39</v>
      </c>
      <c r="D57" s="9">
        <v>100</v>
      </c>
      <c r="E57" s="30"/>
      <c r="F57" s="42">
        <f>IF(E57&gt;'Planilha estimada'!E56,"ERRO",D57*E57)</f>
        <v>0</v>
      </c>
    </row>
    <row r="58" spans="1:6" ht="15" customHeight="1" x14ac:dyDescent="0.2">
      <c r="A58" s="4"/>
      <c r="B58" s="55" t="s">
        <v>193</v>
      </c>
      <c r="C58" s="56"/>
      <c r="D58" s="56"/>
      <c r="E58" s="56"/>
      <c r="F58" s="41"/>
    </row>
    <row r="59" spans="1:6" ht="15" customHeight="1" x14ac:dyDescent="0.2">
      <c r="A59" s="10">
        <v>43</v>
      </c>
      <c r="B59" s="11" t="s">
        <v>44</v>
      </c>
      <c r="C59" s="12" t="s">
        <v>17</v>
      </c>
      <c r="D59" s="9">
        <v>500</v>
      </c>
      <c r="E59" s="30"/>
      <c r="F59" s="42">
        <f>IF(E59&gt;'Planilha estimada'!E58,"ERRO",D59*E59)</f>
        <v>0</v>
      </c>
    </row>
    <row r="60" spans="1:6" ht="15" customHeight="1" x14ac:dyDescent="0.2">
      <c r="A60" s="10">
        <v>44</v>
      </c>
      <c r="B60" s="11" t="s">
        <v>45</v>
      </c>
      <c r="C60" s="12" t="s">
        <v>17</v>
      </c>
      <c r="D60" s="9">
        <v>50</v>
      </c>
      <c r="E60" s="30"/>
      <c r="F60" s="42">
        <f>IF(E60&gt;'Planilha estimada'!E59,"ERRO",D60*E60)</f>
        <v>0</v>
      </c>
    </row>
    <row r="61" spans="1:6" ht="15" customHeight="1" x14ac:dyDescent="0.2">
      <c r="A61" s="10">
        <v>45</v>
      </c>
      <c r="B61" s="11" t="s">
        <v>46</v>
      </c>
      <c r="C61" s="12" t="s">
        <v>17</v>
      </c>
      <c r="D61" s="9">
        <v>700</v>
      </c>
      <c r="E61" s="30"/>
      <c r="F61" s="42">
        <f>IF(E61&gt;'Planilha estimada'!E60,"ERRO",D61*E61)</f>
        <v>0</v>
      </c>
    </row>
    <row r="62" spans="1:6" ht="15" customHeight="1" x14ac:dyDescent="0.2">
      <c r="A62" s="10">
        <v>46</v>
      </c>
      <c r="B62" s="11" t="s">
        <v>47</v>
      </c>
      <c r="C62" s="12" t="s">
        <v>17</v>
      </c>
      <c r="D62" s="9">
        <v>650</v>
      </c>
      <c r="E62" s="30"/>
      <c r="F62" s="42">
        <f>IF(E62&gt;'Planilha estimada'!E61,"ERRO",D62*E62)</f>
        <v>0</v>
      </c>
    </row>
    <row r="63" spans="1:6" ht="15" customHeight="1" x14ac:dyDescent="0.2">
      <c r="A63" s="10">
        <v>47</v>
      </c>
      <c r="B63" s="11" t="s">
        <v>48</v>
      </c>
      <c r="C63" s="12" t="s">
        <v>17</v>
      </c>
      <c r="D63" s="9">
        <v>40</v>
      </c>
      <c r="E63" s="30"/>
      <c r="F63" s="42">
        <f>IF(E63&gt;'Planilha estimada'!E62,"ERRO",D63*E63)</f>
        <v>0</v>
      </c>
    </row>
    <row r="64" spans="1:6" ht="15" customHeight="1" x14ac:dyDescent="0.2">
      <c r="A64" s="10">
        <v>48</v>
      </c>
      <c r="B64" s="11" t="s">
        <v>49</v>
      </c>
      <c r="C64" s="12" t="s">
        <v>17</v>
      </c>
      <c r="D64" s="9">
        <v>150</v>
      </c>
      <c r="E64" s="30"/>
      <c r="F64" s="42">
        <f>IF(E64&gt;'Planilha estimada'!E63,"ERRO",D64*E64)</f>
        <v>0</v>
      </c>
    </row>
    <row r="65" spans="1:6" ht="15" customHeight="1" x14ac:dyDescent="0.2">
      <c r="A65" s="10">
        <v>49</v>
      </c>
      <c r="B65" s="11" t="s">
        <v>50</v>
      </c>
      <c r="C65" s="12" t="s">
        <v>17</v>
      </c>
      <c r="D65" s="9">
        <v>6</v>
      </c>
      <c r="E65" s="30"/>
      <c r="F65" s="42">
        <f>IF(E65&gt;'Planilha estimada'!E64,"ERRO",D65*E65)</f>
        <v>0</v>
      </c>
    </row>
    <row r="66" spans="1:6" ht="15" customHeight="1" x14ac:dyDescent="0.2">
      <c r="A66" s="4"/>
      <c r="B66" s="55" t="s">
        <v>194</v>
      </c>
      <c r="C66" s="56"/>
      <c r="D66" s="56"/>
      <c r="E66" s="57"/>
      <c r="F66" s="41"/>
    </row>
    <row r="67" spans="1:6" ht="15" customHeight="1" x14ac:dyDescent="0.2">
      <c r="A67" s="10">
        <v>50</v>
      </c>
      <c r="B67" s="11" t="s">
        <v>51</v>
      </c>
      <c r="C67" s="12" t="s">
        <v>17</v>
      </c>
      <c r="D67" s="9">
        <v>54.857142857142854</v>
      </c>
      <c r="E67" s="30"/>
      <c r="F67" s="42">
        <f>IF(E67&gt;'Planilha estimada'!E66,"ERRO",D67*E67)</f>
        <v>0</v>
      </c>
    </row>
    <row r="68" spans="1:6" ht="15" customHeight="1" x14ac:dyDescent="0.2">
      <c r="A68" s="10">
        <v>51</v>
      </c>
      <c r="B68" s="11" t="s">
        <v>52</v>
      </c>
      <c r="C68" s="12" t="s">
        <v>17</v>
      </c>
      <c r="D68" s="9">
        <v>160</v>
      </c>
      <c r="E68" s="30"/>
      <c r="F68" s="42">
        <f>IF(E68&gt;'Planilha estimada'!E67,"ERRO",D68*E68)</f>
        <v>0</v>
      </c>
    </row>
    <row r="69" spans="1:6" ht="15" customHeight="1" x14ac:dyDescent="0.2">
      <c r="A69" s="10">
        <v>52</v>
      </c>
      <c r="B69" s="11" t="s">
        <v>53</v>
      </c>
      <c r="C69" s="12" t="s">
        <v>17</v>
      </c>
      <c r="D69" s="9">
        <v>40</v>
      </c>
      <c r="E69" s="30"/>
      <c r="F69" s="42">
        <f>IF(E69&gt;'Planilha estimada'!E68,"ERRO",D69*E69)</f>
        <v>0</v>
      </c>
    </row>
    <row r="70" spans="1:6" ht="15" customHeight="1" x14ac:dyDescent="0.2">
      <c r="A70" s="10">
        <v>53</v>
      </c>
      <c r="B70" s="11" t="s">
        <v>54</v>
      </c>
      <c r="C70" s="12" t="s">
        <v>17</v>
      </c>
      <c r="D70" s="9">
        <v>40</v>
      </c>
      <c r="E70" s="30"/>
      <c r="F70" s="42">
        <f>IF(E70&gt;'Planilha estimada'!E69,"ERRO",D70*E70)</f>
        <v>0</v>
      </c>
    </row>
    <row r="71" spans="1:6" ht="15" customHeight="1" x14ac:dyDescent="0.2">
      <c r="A71" s="10">
        <v>54</v>
      </c>
      <c r="B71" s="11" t="s">
        <v>261</v>
      </c>
      <c r="C71" s="12" t="s">
        <v>17</v>
      </c>
      <c r="D71" s="9">
        <v>40</v>
      </c>
      <c r="E71" s="30"/>
      <c r="F71" s="42">
        <f>IF(E71&gt;'Planilha estimada'!E70,"ERRO",D71*E71)</f>
        <v>0</v>
      </c>
    </row>
    <row r="72" spans="1:6" ht="15" customHeight="1" x14ac:dyDescent="0.2">
      <c r="A72" s="10">
        <v>55</v>
      </c>
      <c r="B72" s="11" t="s">
        <v>55</v>
      </c>
      <c r="C72" s="12" t="s">
        <v>17</v>
      </c>
      <c r="D72" s="9">
        <v>160</v>
      </c>
      <c r="E72" s="30"/>
      <c r="F72" s="42">
        <f>IF(E72&gt;'Planilha estimada'!E71,"ERRO",D72*E72)</f>
        <v>0</v>
      </c>
    </row>
    <row r="73" spans="1:6" ht="15" customHeight="1" x14ac:dyDescent="0.2">
      <c r="A73" s="10">
        <v>56</v>
      </c>
      <c r="B73" s="11" t="s">
        <v>56</v>
      </c>
      <c r="C73" s="12" t="s">
        <v>17</v>
      </c>
      <c r="D73" s="9">
        <v>40</v>
      </c>
      <c r="E73" s="30"/>
      <c r="F73" s="42">
        <f>IF(E73&gt;'Planilha estimada'!E72,"ERRO",D73*E73)</f>
        <v>0</v>
      </c>
    </row>
    <row r="74" spans="1:6" ht="15" customHeight="1" x14ac:dyDescent="0.2">
      <c r="A74" s="4"/>
      <c r="B74" s="55" t="s">
        <v>195</v>
      </c>
      <c r="C74" s="56"/>
      <c r="D74" s="56"/>
      <c r="E74" s="56"/>
      <c r="F74" s="41"/>
    </row>
    <row r="75" spans="1:6" ht="15" customHeight="1" x14ac:dyDescent="0.2">
      <c r="A75" s="10">
        <v>57</v>
      </c>
      <c r="B75" s="11" t="s">
        <v>57</v>
      </c>
      <c r="C75" s="12" t="s">
        <v>17</v>
      </c>
      <c r="D75" s="9">
        <v>10</v>
      </c>
      <c r="E75" s="30"/>
      <c r="F75" s="42">
        <f>IF(E75&gt;'Planilha estimada'!E74,"ERRO",D75*E75)</f>
        <v>0</v>
      </c>
    </row>
    <row r="76" spans="1:6" ht="15" customHeight="1" x14ac:dyDescent="0.2">
      <c r="A76" s="10">
        <v>58</v>
      </c>
      <c r="B76" s="11" t="s">
        <v>58</v>
      </c>
      <c r="C76" s="12" t="s">
        <v>17</v>
      </c>
      <c r="D76" s="9">
        <v>10</v>
      </c>
      <c r="E76" s="30"/>
      <c r="F76" s="42">
        <f>IF(E76&gt;'Planilha estimada'!E75,"ERRO",D76*E76)</f>
        <v>0</v>
      </c>
    </row>
    <row r="77" spans="1:6" ht="15" customHeight="1" x14ac:dyDescent="0.2">
      <c r="A77" s="10">
        <v>59</v>
      </c>
      <c r="B77" s="11" t="s">
        <v>59</v>
      </c>
      <c r="C77" s="12" t="s">
        <v>17</v>
      </c>
      <c r="D77" s="9">
        <v>150</v>
      </c>
      <c r="E77" s="30"/>
      <c r="F77" s="42">
        <f>IF(E77&gt;'Planilha estimada'!E76,"ERRO",D77*E77)</f>
        <v>0</v>
      </c>
    </row>
    <row r="78" spans="1:6" ht="15" customHeight="1" x14ac:dyDescent="0.2">
      <c r="A78" s="14"/>
      <c r="B78" s="59" t="s">
        <v>238</v>
      </c>
      <c r="C78" s="48"/>
      <c r="D78" s="48"/>
      <c r="E78" s="49"/>
      <c r="F78" s="43">
        <f>SUM(F33:F42,F44:F57,F59:F65,F67:F73,F75:F77)</f>
        <v>0</v>
      </c>
    </row>
    <row r="79" spans="1:6" ht="15" customHeight="1" x14ac:dyDescent="0.2">
      <c r="A79" s="4"/>
      <c r="B79" s="55" t="s">
        <v>196</v>
      </c>
      <c r="C79" s="56"/>
      <c r="D79" s="56"/>
      <c r="E79" s="56"/>
      <c r="F79" s="41"/>
    </row>
    <row r="80" spans="1:6" ht="15" customHeight="1" x14ac:dyDescent="0.2">
      <c r="A80" s="10">
        <v>60</v>
      </c>
      <c r="B80" s="11" t="s">
        <v>60</v>
      </c>
      <c r="C80" s="12" t="s">
        <v>61</v>
      </c>
      <c r="D80" s="9">
        <v>4000</v>
      </c>
      <c r="E80" s="30"/>
      <c r="F80" s="42">
        <f>IF(E80&gt;'Planilha estimada'!E79,"ERRO",D80*E80)</f>
        <v>0</v>
      </c>
    </row>
    <row r="81" spans="1:6" ht="15" customHeight="1" x14ac:dyDescent="0.2">
      <c r="A81" s="10">
        <v>61</v>
      </c>
      <c r="B81" s="11" t="s">
        <v>62</v>
      </c>
      <c r="C81" s="12" t="s">
        <v>17</v>
      </c>
      <c r="D81" s="9">
        <v>120</v>
      </c>
      <c r="E81" s="30"/>
      <c r="F81" s="42">
        <f>IF(E81&gt;'Planilha estimada'!E80,"ERRO",D81*E81)</f>
        <v>0</v>
      </c>
    </row>
    <row r="82" spans="1:6" ht="15" customHeight="1" x14ac:dyDescent="0.2">
      <c r="A82" s="10">
        <v>62</v>
      </c>
      <c r="B82" s="11" t="s">
        <v>63</v>
      </c>
      <c r="C82" s="12" t="s">
        <v>17</v>
      </c>
      <c r="D82" s="9">
        <v>2000</v>
      </c>
      <c r="E82" s="30"/>
      <c r="F82" s="42">
        <f>IF(E82&gt;'Planilha estimada'!E81,"ERRO",D82*E82)</f>
        <v>0</v>
      </c>
    </row>
    <row r="83" spans="1:6" ht="15" customHeight="1" x14ac:dyDescent="0.2">
      <c r="A83" s="14"/>
      <c r="B83" s="62" t="s">
        <v>239</v>
      </c>
      <c r="C83" s="62"/>
      <c r="D83" s="62"/>
      <c r="E83" s="62"/>
      <c r="F83" s="43">
        <f>SUM(F80:F82)</f>
        <v>0</v>
      </c>
    </row>
    <row r="84" spans="1:6" ht="15" customHeight="1" x14ac:dyDescent="0.2">
      <c r="A84" s="4"/>
      <c r="B84" s="55" t="s">
        <v>197</v>
      </c>
      <c r="C84" s="56"/>
      <c r="D84" s="56"/>
      <c r="E84" s="56"/>
      <c r="F84" s="41"/>
    </row>
    <row r="85" spans="1:6" ht="15" customHeight="1" x14ac:dyDescent="0.2">
      <c r="A85" s="10">
        <v>63</v>
      </c>
      <c r="B85" s="11" t="s">
        <v>64</v>
      </c>
      <c r="C85" s="12" t="s">
        <v>17</v>
      </c>
      <c r="D85" s="9">
        <v>1000</v>
      </c>
      <c r="E85" s="30"/>
      <c r="F85" s="42">
        <f>IF(E85&gt;'Planilha estimada'!E84,"ERRO",D85*E85)</f>
        <v>0</v>
      </c>
    </row>
    <row r="86" spans="1:6" ht="15" customHeight="1" x14ac:dyDescent="0.2">
      <c r="A86" s="10">
        <v>64</v>
      </c>
      <c r="B86" s="11" t="s">
        <v>65</v>
      </c>
      <c r="C86" s="12" t="s">
        <v>17</v>
      </c>
      <c r="D86" s="9">
        <v>300</v>
      </c>
      <c r="E86" s="30"/>
      <c r="F86" s="42">
        <f>IF(E86&gt;'Planilha estimada'!E85,"ERRO",D86*E86)</f>
        <v>0</v>
      </c>
    </row>
    <row r="87" spans="1:6" ht="15" customHeight="1" x14ac:dyDescent="0.2">
      <c r="A87" s="10">
        <v>65</v>
      </c>
      <c r="B87" s="11" t="s">
        <v>66</v>
      </c>
      <c r="C87" s="12" t="s">
        <v>17</v>
      </c>
      <c r="D87" s="9">
        <v>200</v>
      </c>
      <c r="E87" s="30"/>
      <c r="F87" s="42">
        <f>IF(E87&gt;'Planilha estimada'!E86,"ERRO",D87*E87)</f>
        <v>0</v>
      </c>
    </row>
    <row r="88" spans="1:6" ht="15" customHeight="1" x14ac:dyDescent="0.2">
      <c r="A88" s="10">
        <v>66</v>
      </c>
      <c r="B88" s="11" t="s">
        <v>198</v>
      </c>
      <c r="C88" s="12" t="s">
        <v>17</v>
      </c>
      <c r="D88" s="9">
        <v>400</v>
      </c>
      <c r="E88" s="30"/>
      <c r="F88" s="42">
        <f>IF(E88&gt;'Planilha estimada'!E87,"ERRO",D88*E88)</f>
        <v>0</v>
      </c>
    </row>
    <row r="89" spans="1:6" ht="15" customHeight="1" x14ac:dyDescent="0.2">
      <c r="A89" s="10">
        <v>67</v>
      </c>
      <c r="B89" s="11" t="s">
        <v>67</v>
      </c>
      <c r="C89" s="12" t="s">
        <v>17</v>
      </c>
      <c r="D89" s="9">
        <v>200</v>
      </c>
      <c r="E89" s="30"/>
      <c r="F89" s="42">
        <f>IF(E89&gt;'Planilha estimada'!E88,"ERRO",D89*E89)</f>
        <v>0</v>
      </c>
    </row>
    <row r="90" spans="1:6" ht="15" customHeight="1" x14ac:dyDescent="0.2">
      <c r="A90" s="10">
        <v>68</v>
      </c>
      <c r="B90" s="11" t="s">
        <v>68</v>
      </c>
      <c r="C90" s="12" t="s">
        <v>17</v>
      </c>
      <c r="D90" s="9">
        <v>100</v>
      </c>
      <c r="E90" s="30"/>
      <c r="F90" s="42">
        <f>IF(E90&gt;'Planilha estimada'!E89,"ERRO",D90*E90)</f>
        <v>0</v>
      </c>
    </row>
    <row r="91" spans="1:6" ht="15" customHeight="1" x14ac:dyDescent="0.2">
      <c r="A91" s="10">
        <v>69</v>
      </c>
      <c r="B91" s="11" t="s">
        <v>69</v>
      </c>
      <c r="C91" s="12" t="s">
        <v>17</v>
      </c>
      <c r="D91" s="9">
        <v>450</v>
      </c>
      <c r="E91" s="30"/>
      <c r="F91" s="42">
        <f>IF(E91&gt;'Planilha estimada'!E90,"ERRO",D91*E91)</f>
        <v>0</v>
      </c>
    </row>
    <row r="92" spans="1:6" ht="15" customHeight="1" x14ac:dyDescent="0.2">
      <c r="A92" s="10">
        <v>70</v>
      </c>
      <c r="B92" s="11" t="s">
        <v>70</v>
      </c>
      <c r="C92" s="12" t="s">
        <v>17</v>
      </c>
      <c r="D92" s="9">
        <v>9000</v>
      </c>
      <c r="E92" s="30"/>
      <c r="F92" s="42">
        <f>IF(E92&gt;'Planilha estimada'!E91,"ERRO",D92*E92)</f>
        <v>0</v>
      </c>
    </row>
    <row r="93" spans="1:6" ht="15" customHeight="1" x14ac:dyDescent="0.2">
      <c r="A93" s="10">
        <v>71</v>
      </c>
      <c r="B93" s="11" t="s">
        <v>71</v>
      </c>
      <c r="C93" s="12" t="s">
        <v>17</v>
      </c>
      <c r="D93" s="9">
        <v>2000</v>
      </c>
      <c r="E93" s="30"/>
      <c r="F93" s="42">
        <f>IF(E93&gt;'Planilha estimada'!E92,"ERRO",D93*E93)</f>
        <v>0</v>
      </c>
    </row>
    <row r="94" spans="1:6" ht="15" customHeight="1" x14ac:dyDescent="0.2">
      <c r="A94" s="10">
        <v>72</v>
      </c>
      <c r="B94" s="11" t="s">
        <v>72</v>
      </c>
      <c r="C94" s="12" t="s">
        <v>17</v>
      </c>
      <c r="D94" s="9">
        <v>400</v>
      </c>
      <c r="E94" s="30"/>
      <c r="F94" s="42">
        <f>IF(E94&gt;'Planilha estimada'!E93,"ERRO",D94*E94)</f>
        <v>0</v>
      </c>
    </row>
    <row r="95" spans="1:6" ht="15" customHeight="1" x14ac:dyDescent="0.2">
      <c r="A95" s="10">
        <v>73</v>
      </c>
      <c r="B95" s="11" t="s">
        <v>73</v>
      </c>
      <c r="C95" s="12" t="s">
        <v>17</v>
      </c>
      <c r="D95" s="9">
        <v>400</v>
      </c>
      <c r="E95" s="30"/>
      <c r="F95" s="42">
        <f>IF(E95&gt;'Planilha estimada'!E94,"ERRO",D95*E95)</f>
        <v>0</v>
      </c>
    </row>
    <row r="96" spans="1:6" ht="15" customHeight="1" x14ac:dyDescent="0.2">
      <c r="A96" s="10">
        <v>74</v>
      </c>
      <c r="B96" s="11" t="s">
        <v>74</v>
      </c>
      <c r="C96" s="12" t="s">
        <v>17</v>
      </c>
      <c r="D96" s="9">
        <v>100</v>
      </c>
      <c r="E96" s="30"/>
      <c r="F96" s="42">
        <f>IF(E96&gt;'Planilha estimada'!E95,"ERRO",D96*E96)</f>
        <v>0</v>
      </c>
    </row>
    <row r="97" spans="1:6" ht="15" customHeight="1" x14ac:dyDescent="0.2">
      <c r="A97" s="10">
        <v>75</v>
      </c>
      <c r="B97" s="11" t="s">
        <v>75</v>
      </c>
      <c r="C97" s="12" t="s">
        <v>17</v>
      </c>
      <c r="D97" s="9">
        <v>100</v>
      </c>
      <c r="E97" s="30"/>
      <c r="F97" s="42">
        <f>IF(E97&gt;'Planilha estimada'!E96,"ERRO",D97*E97)</f>
        <v>0</v>
      </c>
    </row>
    <row r="98" spans="1:6" ht="15" customHeight="1" x14ac:dyDescent="0.2">
      <c r="A98" s="10">
        <v>76</v>
      </c>
      <c r="B98" s="11" t="s">
        <v>76</v>
      </c>
      <c r="C98" s="12" t="s">
        <v>77</v>
      </c>
      <c r="D98" s="9">
        <v>2000</v>
      </c>
      <c r="E98" s="30"/>
      <c r="F98" s="42">
        <f>IF(E98&gt;'Planilha estimada'!E97,"ERRO",D98*E98)</f>
        <v>0</v>
      </c>
    </row>
    <row r="99" spans="1:6" ht="15" customHeight="1" x14ac:dyDescent="0.2">
      <c r="A99" s="10">
        <v>77</v>
      </c>
      <c r="B99" s="11" t="s">
        <v>78</v>
      </c>
      <c r="C99" s="12" t="s">
        <v>79</v>
      </c>
      <c r="D99" s="9">
        <v>200</v>
      </c>
      <c r="E99" s="30"/>
      <c r="F99" s="42">
        <f>IF(E99&gt;'Planilha estimada'!E98,"ERRO",D99*E99)</f>
        <v>0</v>
      </c>
    </row>
    <row r="100" spans="1:6" ht="15" customHeight="1" x14ac:dyDescent="0.2">
      <c r="A100" s="10">
        <v>78</v>
      </c>
      <c r="B100" s="11" t="s">
        <v>80</v>
      </c>
      <c r="C100" s="12" t="s">
        <v>17</v>
      </c>
      <c r="D100" s="9">
        <v>100</v>
      </c>
      <c r="E100" s="30"/>
      <c r="F100" s="42">
        <f>IF(E100&gt;'Planilha estimada'!E99,"ERRO",D100*E100)</f>
        <v>0</v>
      </c>
    </row>
    <row r="101" spans="1:6" ht="15" customHeight="1" x14ac:dyDescent="0.2">
      <c r="A101" s="10">
        <v>79</v>
      </c>
      <c r="B101" s="11" t="s">
        <v>81</v>
      </c>
      <c r="C101" s="12" t="s">
        <v>17</v>
      </c>
      <c r="D101" s="9">
        <v>1200</v>
      </c>
      <c r="E101" s="30"/>
      <c r="F101" s="42">
        <f>IF(E101&gt;'Planilha estimada'!E100,"ERRO",D101*E101)</f>
        <v>0</v>
      </c>
    </row>
    <row r="102" spans="1:6" ht="15" customHeight="1" x14ac:dyDescent="0.2">
      <c r="A102" s="10">
        <v>80</v>
      </c>
      <c r="B102" s="11" t="s">
        <v>82</v>
      </c>
      <c r="C102" s="12" t="s">
        <v>17</v>
      </c>
      <c r="D102" s="9">
        <v>4800</v>
      </c>
      <c r="E102" s="30"/>
      <c r="F102" s="42">
        <f>IF(E102&gt;'Planilha estimada'!E101,"ERRO",D102*E102)</f>
        <v>0</v>
      </c>
    </row>
    <row r="103" spans="1:6" ht="15" customHeight="1" x14ac:dyDescent="0.2">
      <c r="A103" s="10">
        <v>81</v>
      </c>
      <c r="B103" s="11" t="s">
        <v>83</v>
      </c>
      <c r="C103" s="12" t="s">
        <v>77</v>
      </c>
      <c r="D103" s="9">
        <v>1000</v>
      </c>
      <c r="E103" s="30"/>
      <c r="F103" s="42">
        <f>IF(E103&gt;'Planilha estimada'!E102,"ERRO",D103*E103)</f>
        <v>0</v>
      </c>
    </row>
    <row r="104" spans="1:6" ht="15" customHeight="1" x14ac:dyDescent="0.2">
      <c r="A104" s="15"/>
      <c r="B104" s="48" t="s">
        <v>240</v>
      </c>
      <c r="C104" s="48"/>
      <c r="D104" s="48"/>
      <c r="E104" s="49"/>
      <c r="F104" s="43">
        <f>SUM(F85:F103)</f>
        <v>0</v>
      </c>
    </row>
    <row r="105" spans="1:6" ht="15" customHeight="1" x14ac:dyDescent="0.2">
      <c r="A105" s="4"/>
      <c r="B105" s="55" t="s">
        <v>199</v>
      </c>
      <c r="C105" s="56"/>
      <c r="D105" s="56"/>
      <c r="E105" s="56"/>
      <c r="F105" s="41"/>
    </row>
    <row r="106" spans="1:6" ht="15" customHeight="1" x14ac:dyDescent="0.2">
      <c r="A106" s="10">
        <v>82</v>
      </c>
      <c r="B106" s="11" t="s">
        <v>84</v>
      </c>
      <c r="C106" s="12" t="s">
        <v>15</v>
      </c>
      <c r="D106" s="9">
        <v>200</v>
      </c>
      <c r="E106" s="30"/>
      <c r="F106" s="42">
        <f>IF(E106&gt;'Planilha estimada'!E105,"ERRO",D106*E106)</f>
        <v>0</v>
      </c>
    </row>
    <row r="107" spans="1:6" ht="15" customHeight="1" x14ac:dyDescent="0.2">
      <c r="A107" s="10">
        <v>83</v>
      </c>
      <c r="B107" s="11" t="s">
        <v>85</v>
      </c>
      <c r="C107" s="12" t="s">
        <v>15</v>
      </c>
      <c r="D107" s="9">
        <v>200</v>
      </c>
      <c r="E107" s="30"/>
      <c r="F107" s="42">
        <f>IF(E107&gt;'Planilha estimada'!E106,"ERRO",D107*E107)</f>
        <v>0</v>
      </c>
    </row>
    <row r="108" spans="1:6" ht="15" customHeight="1" x14ac:dyDescent="0.2">
      <c r="A108" s="10">
        <v>84</v>
      </c>
      <c r="B108" s="11" t="s">
        <v>262</v>
      </c>
      <c r="C108" s="12" t="s">
        <v>15</v>
      </c>
      <c r="D108" s="9">
        <v>100</v>
      </c>
      <c r="E108" s="30"/>
      <c r="F108" s="42">
        <f>IF(E108&gt;'Planilha estimada'!E107,"ERRO",D108*E108)</f>
        <v>0</v>
      </c>
    </row>
    <row r="109" spans="1:6" ht="15" customHeight="1" x14ac:dyDescent="0.2">
      <c r="A109" s="10">
        <v>85</v>
      </c>
      <c r="B109" s="11" t="s">
        <v>86</v>
      </c>
      <c r="C109" s="12" t="s">
        <v>15</v>
      </c>
      <c r="D109" s="9">
        <v>50</v>
      </c>
      <c r="E109" s="30"/>
      <c r="F109" s="42">
        <f>IF(E109&gt;'Planilha estimada'!E108,"ERRO",D109*E109)</f>
        <v>0</v>
      </c>
    </row>
    <row r="110" spans="1:6" ht="15" customHeight="1" x14ac:dyDescent="0.2">
      <c r="A110" s="10">
        <v>86</v>
      </c>
      <c r="B110" s="11" t="s">
        <v>87</v>
      </c>
      <c r="C110" s="12" t="s">
        <v>17</v>
      </c>
      <c r="D110" s="9">
        <v>600</v>
      </c>
      <c r="E110" s="30"/>
      <c r="F110" s="42">
        <f>IF(E110&gt;'Planilha estimada'!E109,"ERRO",D110*E110)</f>
        <v>0</v>
      </c>
    </row>
    <row r="111" spans="1:6" ht="15" customHeight="1" x14ac:dyDescent="0.2">
      <c r="A111" s="10">
        <v>87</v>
      </c>
      <c r="B111" s="11" t="s">
        <v>88</v>
      </c>
      <c r="C111" s="12" t="s">
        <v>17</v>
      </c>
      <c r="D111" s="9">
        <v>500</v>
      </c>
      <c r="E111" s="30"/>
      <c r="F111" s="42">
        <f>IF(E111&gt;'Planilha estimada'!E110,"ERRO",D111*E111)</f>
        <v>0</v>
      </c>
    </row>
    <row r="112" spans="1:6" ht="15" customHeight="1" x14ac:dyDescent="0.2">
      <c r="A112" s="10">
        <v>88</v>
      </c>
      <c r="B112" s="11" t="s">
        <v>89</v>
      </c>
      <c r="C112" s="12" t="s">
        <v>17</v>
      </c>
      <c r="D112" s="9">
        <v>1000</v>
      </c>
      <c r="E112" s="30"/>
      <c r="F112" s="42">
        <f>IF(E112&gt;'Planilha estimada'!E111,"ERRO",D112*E112)</f>
        <v>0</v>
      </c>
    </row>
    <row r="113" spans="1:6" ht="15" customHeight="1" x14ac:dyDescent="0.2">
      <c r="A113" s="10">
        <v>89</v>
      </c>
      <c r="B113" s="11" t="s">
        <v>90</v>
      </c>
      <c r="C113" s="12" t="s">
        <v>17</v>
      </c>
      <c r="D113" s="9">
        <v>800</v>
      </c>
      <c r="E113" s="30"/>
      <c r="F113" s="42">
        <f>IF(E113&gt;'Planilha estimada'!E112,"ERRO",D113*E113)</f>
        <v>0</v>
      </c>
    </row>
    <row r="114" spans="1:6" ht="15" customHeight="1" x14ac:dyDescent="0.2">
      <c r="A114" s="15"/>
      <c r="B114" s="48" t="s">
        <v>241</v>
      </c>
      <c r="C114" s="48"/>
      <c r="D114" s="48"/>
      <c r="E114" s="49"/>
      <c r="F114" s="43">
        <f>SUM(F106:F113)</f>
        <v>0</v>
      </c>
    </row>
    <row r="115" spans="1:6" ht="15" customHeight="1" x14ac:dyDescent="0.2">
      <c r="A115" s="4"/>
      <c r="B115" s="55" t="s">
        <v>200</v>
      </c>
      <c r="C115" s="56"/>
      <c r="D115" s="56"/>
      <c r="E115" s="57"/>
      <c r="F115" s="41"/>
    </row>
    <row r="116" spans="1:6" ht="15" customHeight="1" x14ac:dyDescent="0.2">
      <c r="A116" s="10">
        <v>90</v>
      </c>
      <c r="B116" s="11" t="s">
        <v>91</v>
      </c>
      <c r="C116" s="12" t="s">
        <v>201</v>
      </c>
      <c r="D116" s="9">
        <v>200</v>
      </c>
      <c r="E116" s="30"/>
      <c r="F116" s="42">
        <f>IF(E116&gt;'Planilha estimada'!E115,"ERRO",D116*E116)</f>
        <v>0</v>
      </c>
    </row>
    <row r="117" spans="1:6" ht="15" customHeight="1" x14ac:dyDescent="0.2">
      <c r="A117" s="10">
        <v>91</v>
      </c>
      <c r="B117" s="11" t="s">
        <v>235</v>
      </c>
      <c r="C117" s="12" t="s">
        <v>201</v>
      </c>
      <c r="D117" s="9">
        <v>50</v>
      </c>
      <c r="E117" s="30"/>
      <c r="F117" s="42">
        <f>IF(E117&gt;'Planilha estimada'!E116,"ERRO",D117*E117)</f>
        <v>0</v>
      </c>
    </row>
    <row r="118" spans="1:6" ht="15" customHeight="1" x14ac:dyDescent="0.2">
      <c r="A118" s="10">
        <v>92</v>
      </c>
      <c r="B118" s="11" t="s">
        <v>92</v>
      </c>
      <c r="C118" s="12" t="s">
        <v>201</v>
      </c>
      <c r="D118" s="9">
        <v>120</v>
      </c>
      <c r="E118" s="30"/>
      <c r="F118" s="42">
        <f>IF(E118&gt;'Planilha estimada'!E117,"ERRO",D118*E118)</f>
        <v>0</v>
      </c>
    </row>
    <row r="119" spans="1:6" ht="15" customHeight="1" x14ac:dyDescent="0.2">
      <c r="A119" s="15"/>
      <c r="B119" s="48" t="s">
        <v>242</v>
      </c>
      <c r="C119" s="48"/>
      <c r="D119" s="48"/>
      <c r="E119" s="49"/>
      <c r="F119" s="43">
        <f>SUM(F116:F118)</f>
        <v>0</v>
      </c>
    </row>
    <row r="120" spans="1:6" ht="15" customHeight="1" x14ac:dyDescent="0.2">
      <c r="A120" s="4"/>
      <c r="B120" s="55" t="s">
        <v>202</v>
      </c>
      <c r="C120" s="56"/>
      <c r="D120" s="56"/>
      <c r="E120" s="57"/>
      <c r="F120" s="41"/>
    </row>
    <row r="121" spans="1:6" ht="15" customHeight="1" x14ac:dyDescent="0.2">
      <c r="A121" s="10">
        <v>93</v>
      </c>
      <c r="B121" s="11" t="s">
        <v>93</v>
      </c>
      <c r="C121" s="12" t="s">
        <v>203</v>
      </c>
      <c r="D121" s="9">
        <v>210</v>
      </c>
      <c r="E121" s="30"/>
      <c r="F121" s="42">
        <f>IF(E121&gt;'Planilha estimada'!E120,"ERRO",D121*E121)</f>
        <v>0</v>
      </c>
    </row>
    <row r="122" spans="1:6" ht="15" customHeight="1" x14ac:dyDescent="0.2">
      <c r="A122" s="10">
        <v>94</v>
      </c>
      <c r="B122" s="11" t="s">
        <v>204</v>
      </c>
      <c r="C122" s="12" t="s">
        <v>203</v>
      </c>
      <c r="D122" s="9">
        <v>250</v>
      </c>
      <c r="E122" s="30"/>
      <c r="F122" s="42">
        <f>IF(E122&gt;'Planilha estimada'!E121,"ERRO",D122*E122)</f>
        <v>0</v>
      </c>
    </row>
    <row r="123" spans="1:6" x14ac:dyDescent="0.2">
      <c r="A123" s="10">
        <v>95</v>
      </c>
      <c r="B123" s="11" t="s">
        <v>94</v>
      </c>
      <c r="C123" s="12" t="s">
        <v>203</v>
      </c>
      <c r="D123" s="9">
        <v>180</v>
      </c>
      <c r="E123" s="30"/>
      <c r="F123" s="42">
        <f>IF(E123&gt;'Planilha estimada'!E122,"ERRO",D123*E123)</f>
        <v>0</v>
      </c>
    </row>
    <row r="124" spans="1:6" ht="15" customHeight="1" x14ac:dyDescent="0.2">
      <c r="A124" s="10">
        <v>96</v>
      </c>
      <c r="B124" s="16" t="s">
        <v>95</v>
      </c>
      <c r="C124" s="17" t="s">
        <v>205</v>
      </c>
      <c r="D124" s="9">
        <v>20</v>
      </c>
      <c r="E124" s="30"/>
      <c r="F124" s="42">
        <f>IF(E124&gt;'Planilha estimada'!E123,"ERRO",D124*E124)</f>
        <v>0</v>
      </c>
    </row>
    <row r="125" spans="1:6" ht="15" customHeight="1" x14ac:dyDescent="0.2">
      <c r="A125" s="15"/>
      <c r="B125" s="48" t="s">
        <v>243</v>
      </c>
      <c r="C125" s="48"/>
      <c r="D125" s="48"/>
      <c r="E125" s="49"/>
      <c r="F125" s="43">
        <f>SUM(F121:F124)</f>
        <v>0</v>
      </c>
    </row>
    <row r="126" spans="1:6" ht="15" customHeight="1" x14ac:dyDescent="0.2">
      <c r="A126" s="4"/>
      <c r="B126" s="55" t="s">
        <v>206</v>
      </c>
      <c r="C126" s="56"/>
      <c r="D126" s="56"/>
      <c r="E126" s="57"/>
      <c r="F126" s="41"/>
    </row>
    <row r="127" spans="1:6" ht="15" customHeight="1" x14ac:dyDescent="0.2">
      <c r="A127" s="10">
        <v>97</v>
      </c>
      <c r="B127" s="11" t="s">
        <v>96</v>
      </c>
      <c r="C127" s="12" t="s">
        <v>203</v>
      </c>
      <c r="D127" s="9">
        <v>520</v>
      </c>
      <c r="E127" s="30"/>
      <c r="F127" s="42">
        <f>IF(E127&gt;'Planilha estimada'!E126,"ERRO",D127*E127)</f>
        <v>0</v>
      </c>
    </row>
    <row r="128" spans="1:6" ht="15" customHeight="1" x14ac:dyDescent="0.2">
      <c r="A128" s="10">
        <v>98</v>
      </c>
      <c r="B128" s="11" t="s">
        <v>97</v>
      </c>
      <c r="C128" s="12" t="s">
        <v>203</v>
      </c>
      <c r="D128" s="9">
        <v>60</v>
      </c>
      <c r="E128" s="30"/>
      <c r="F128" s="42">
        <f>IF(E128&gt;'Planilha estimada'!E127,"ERRO",D128*E128)</f>
        <v>0</v>
      </c>
    </row>
    <row r="129" spans="1:6" ht="15" customHeight="1" x14ac:dyDescent="0.2">
      <c r="A129" s="10">
        <v>99</v>
      </c>
      <c r="B129" s="11" t="s">
        <v>98</v>
      </c>
      <c r="C129" s="12" t="s">
        <v>203</v>
      </c>
      <c r="D129" s="9">
        <v>80</v>
      </c>
      <c r="E129" s="30"/>
      <c r="F129" s="42">
        <f>IF(E129&gt;'Planilha estimada'!E128,"ERRO",D129*E129)</f>
        <v>0</v>
      </c>
    </row>
    <row r="130" spans="1:6" ht="15" customHeight="1" x14ac:dyDescent="0.2">
      <c r="A130" s="10">
        <v>100</v>
      </c>
      <c r="B130" s="11" t="s">
        <v>99</v>
      </c>
      <c r="C130" s="12" t="s">
        <v>203</v>
      </c>
      <c r="D130" s="9">
        <v>40</v>
      </c>
      <c r="E130" s="30"/>
      <c r="F130" s="42">
        <f>IF(E130&gt;'Planilha estimada'!E129,"ERRO",D130*E130)</f>
        <v>0</v>
      </c>
    </row>
    <row r="131" spans="1:6" ht="15" customHeight="1" x14ac:dyDescent="0.2">
      <c r="A131" s="10">
        <v>101</v>
      </c>
      <c r="B131" s="18" t="s">
        <v>100</v>
      </c>
      <c r="C131" s="12" t="s">
        <v>203</v>
      </c>
      <c r="D131" s="9">
        <v>60</v>
      </c>
      <c r="E131" s="30"/>
      <c r="F131" s="42">
        <f>IF(E131&gt;'Planilha estimada'!E130,"ERRO",D131*E131)</f>
        <v>0</v>
      </c>
    </row>
    <row r="132" spans="1:6" ht="15" customHeight="1" x14ac:dyDescent="0.2">
      <c r="A132" s="10">
        <v>102</v>
      </c>
      <c r="B132" s="11" t="s">
        <v>101</v>
      </c>
      <c r="C132" s="12" t="s">
        <v>203</v>
      </c>
      <c r="D132" s="9">
        <v>20</v>
      </c>
      <c r="E132" s="30"/>
      <c r="F132" s="42">
        <f>IF(E132&gt;'Planilha estimada'!E131,"ERRO",D132*E132)</f>
        <v>0</v>
      </c>
    </row>
    <row r="133" spans="1:6" ht="15" customHeight="1" x14ac:dyDescent="0.2">
      <c r="A133" s="10">
        <v>103</v>
      </c>
      <c r="B133" s="11" t="s">
        <v>102</v>
      </c>
      <c r="C133" s="12" t="s">
        <v>203</v>
      </c>
      <c r="D133" s="9">
        <v>10</v>
      </c>
      <c r="E133" s="30"/>
      <c r="F133" s="42">
        <f>IF(E133&gt;'Planilha estimada'!E132,"ERRO",D133*E133)</f>
        <v>0</v>
      </c>
    </row>
    <row r="134" spans="1:6" ht="15" customHeight="1" x14ac:dyDescent="0.2">
      <c r="A134" s="10">
        <v>104</v>
      </c>
      <c r="B134" s="11" t="s">
        <v>207</v>
      </c>
      <c r="C134" s="12" t="s">
        <v>203</v>
      </c>
      <c r="D134" s="9">
        <v>100</v>
      </c>
      <c r="E134" s="30"/>
      <c r="F134" s="42">
        <f>IF(E134&gt;'Planilha estimada'!E133,"ERRO",D134*E134)</f>
        <v>0</v>
      </c>
    </row>
    <row r="135" spans="1:6" ht="15" customHeight="1" x14ac:dyDescent="0.2">
      <c r="A135" s="10">
        <v>105</v>
      </c>
      <c r="B135" s="11" t="s">
        <v>208</v>
      </c>
      <c r="C135" s="12" t="s">
        <v>203</v>
      </c>
      <c r="D135" s="9">
        <v>110</v>
      </c>
      <c r="E135" s="30"/>
      <c r="F135" s="42">
        <f>IF(E135&gt;'Planilha estimada'!E134,"ERRO",D135*E135)</f>
        <v>0</v>
      </c>
    </row>
    <row r="136" spans="1:6" ht="15" customHeight="1" x14ac:dyDescent="0.2">
      <c r="A136" s="10">
        <v>106</v>
      </c>
      <c r="B136" s="11" t="s">
        <v>209</v>
      </c>
      <c r="C136" s="12" t="s">
        <v>203</v>
      </c>
      <c r="D136" s="9">
        <v>60</v>
      </c>
      <c r="E136" s="30"/>
      <c r="F136" s="42">
        <f>IF(E136&gt;'Planilha estimada'!E135,"ERRO",D136*E136)</f>
        <v>0</v>
      </c>
    </row>
    <row r="137" spans="1:6" ht="15" customHeight="1" x14ac:dyDescent="0.2">
      <c r="A137" s="10">
        <v>107</v>
      </c>
      <c r="B137" s="11" t="s">
        <v>103</v>
      </c>
      <c r="C137" s="12" t="s">
        <v>203</v>
      </c>
      <c r="D137" s="9">
        <v>130</v>
      </c>
      <c r="E137" s="30"/>
      <c r="F137" s="42">
        <f>IF(E137&gt;'Planilha estimada'!E136,"ERRO",D137*E137)</f>
        <v>0</v>
      </c>
    </row>
    <row r="138" spans="1:6" ht="15" customHeight="1" x14ac:dyDescent="0.2">
      <c r="A138" s="10">
        <v>108</v>
      </c>
      <c r="B138" s="11" t="s">
        <v>210</v>
      </c>
      <c r="C138" s="12" t="s">
        <v>211</v>
      </c>
      <c r="D138" s="9">
        <v>100</v>
      </c>
      <c r="E138" s="30"/>
      <c r="F138" s="42">
        <f>IF(E138&gt;'Planilha estimada'!E137,"ERRO",D138*E138)</f>
        <v>0</v>
      </c>
    </row>
    <row r="139" spans="1:6" ht="15" customHeight="1" x14ac:dyDescent="0.2">
      <c r="A139" s="10">
        <v>109</v>
      </c>
      <c r="B139" s="11" t="s">
        <v>104</v>
      </c>
      <c r="C139" s="12" t="s">
        <v>203</v>
      </c>
      <c r="D139" s="9">
        <v>80</v>
      </c>
      <c r="E139" s="30"/>
      <c r="F139" s="42">
        <f>IF(E139&gt;'Planilha estimada'!E138,"ERRO",D139*E139)</f>
        <v>0</v>
      </c>
    </row>
    <row r="140" spans="1:6" ht="15" customHeight="1" x14ac:dyDescent="0.2">
      <c r="A140" s="10">
        <v>110</v>
      </c>
      <c r="B140" s="11" t="s">
        <v>105</v>
      </c>
      <c r="C140" s="12" t="s">
        <v>203</v>
      </c>
      <c r="D140" s="9">
        <v>200</v>
      </c>
      <c r="E140" s="30"/>
      <c r="F140" s="42">
        <f>IF(E140&gt;'Planilha estimada'!E139,"ERRO",D140*E140)</f>
        <v>0</v>
      </c>
    </row>
    <row r="141" spans="1:6" ht="15" customHeight="1" x14ac:dyDescent="0.2">
      <c r="A141" s="10">
        <v>111</v>
      </c>
      <c r="B141" s="11" t="s">
        <v>106</v>
      </c>
      <c r="C141" s="12" t="s">
        <v>203</v>
      </c>
      <c r="D141" s="9">
        <v>600</v>
      </c>
      <c r="E141" s="30"/>
      <c r="F141" s="42">
        <f>IF(E141&gt;'Planilha estimada'!E140,"ERRO",D141*E141)</f>
        <v>0</v>
      </c>
    </row>
    <row r="142" spans="1:6" ht="15" customHeight="1" x14ac:dyDescent="0.2">
      <c r="A142" s="10">
        <v>112</v>
      </c>
      <c r="B142" s="11" t="s">
        <v>107</v>
      </c>
      <c r="C142" s="12" t="s">
        <v>203</v>
      </c>
      <c r="D142" s="9">
        <v>200</v>
      </c>
      <c r="E142" s="30"/>
      <c r="F142" s="42">
        <f>IF(E142&gt;'Planilha estimada'!E141,"ERRO",D142*E142)</f>
        <v>0</v>
      </c>
    </row>
    <row r="143" spans="1:6" ht="15" customHeight="1" x14ac:dyDescent="0.2">
      <c r="A143" s="10">
        <v>113</v>
      </c>
      <c r="B143" s="11" t="s">
        <v>108</v>
      </c>
      <c r="C143" s="12" t="s">
        <v>203</v>
      </c>
      <c r="D143" s="9">
        <v>200</v>
      </c>
      <c r="E143" s="30"/>
      <c r="F143" s="42">
        <f>IF(E143&gt;'Planilha estimada'!E142,"ERRO",D143*E143)</f>
        <v>0</v>
      </c>
    </row>
    <row r="144" spans="1:6" ht="15" customHeight="1" x14ac:dyDescent="0.2">
      <c r="A144" s="10">
        <v>114</v>
      </c>
      <c r="B144" s="11" t="s">
        <v>109</v>
      </c>
      <c r="C144" s="12" t="s">
        <v>203</v>
      </c>
      <c r="D144" s="9">
        <v>200</v>
      </c>
      <c r="E144" s="30"/>
      <c r="F144" s="42">
        <f>IF(E144&gt;'Planilha estimada'!E143,"ERRO",D144*E144)</f>
        <v>0</v>
      </c>
    </row>
    <row r="145" spans="1:6" ht="15" customHeight="1" x14ac:dyDescent="0.2">
      <c r="A145" s="10">
        <v>115</v>
      </c>
      <c r="B145" s="11" t="s">
        <v>110</v>
      </c>
      <c r="C145" s="12" t="s">
        <v>203</v>
      </c>
      <c r="D145" s="9">
        <v>200</v>
      </c>
      <c r="E145" s="30"/>
      <c r="F145" s="42">
        <f>IF(E145&gt;'Planilha estimada'!E144,"ERRO",D145*E145)</f>
        <v>0</v>
      </c>
    </row>
    <row r="146" spans="1:6" ht="15" customHeight="1" x14ac:dyDescent="0.2">
      <c r="A146" s="10">
        <v>116</v>
      </c>
      <c r="B146" s="11" t="s">
        <v>111</v>
      </c>
      <c r="C146" s="12" t="s">
        <v>203</v>
      </c>
      <c r="D146" s="9">
        <v>200</v>
      </c>
      <c r="E146" s="30"/>
      <c r="F146" s="42">
        <f>IF(E146&gt;'Planilha estimada'!E145,"ERRO",D146*E146)</f>
        <v>0</v>
      </c>
    </row>
    <row r="147" spans="1:6" ht="15" customHeight="1" x14ac:dyDescent="0.2">
      <c r="A147" s="10">
        <v>117</v>
      </c>
      <c r="B147" s="11" t="s">
        <v>263</v>
      </c>
      <c r="C147" s="12" t="s">
        <v>203</v>
      </c>
      <c r="D147" s="9">
        <v>25</v>
      </c>
      <c r="E147" s="30"/>
      <c r="F147" s="42">
        <f>IF(E147&gt;'Planilha estimada'!E146,"ERRO",D147*E147)</f>
        <v>0</v>
      </c>
    </row>
    <row r="148" spans="1:6" ht="15" customHeight="1" x14ac:dyDescent="0.2">
      <c r="A148" s="10">
        <v>118</v>
      </c>
      <c r="B148" s="11" t="s">
        <v>112</v>
      </c>
      <c r="C148" s="12" t="s">
        <v>203</v>
      </c>
      <c r="D148" s="9">
        <v>80</v>
      </c>
      <c r="E148" s="30"/>
      <c r="F148" s="42">
        <f>IF(E148&gt;'Planilha estimada'!E147,"ERRO",D148*E148)</f>
        <v>0</v>
      </c>
    </row>
    <row r="149" spans="1:6" ht="15" customHeight="1" x14ac:dyDescent="0.2">
      <c r="A149" s="10">
        <v>119</v>
      </c>
      <c r="B149" s="11" t="s">
        <v>113</v>
      </c>
      <c r="C149" s="12" t="s">
        <v>203</v>
      </c>
      <c r="D149" s="9">
        <v>20</v>
      </c>
      <c r="E149" s="30"/>
      <c r="F149" s="42">
        <f>IF(E149&gt;'Planilha estimada'!E148,"ERRO",D149*E149)</f>
        <v>0</v>
      </c>
    </row>
    <row r="150" spans="1:6" x14ac:dyDescent="0.2">
      <c r="A150" s="10">
        <v>120</v>
      </c>
      <c r="B150" s="11" t="s">
        <v>114</v>
      </c>
      <c r="C150" s="12" t="s">
        <v>203</v>
      </c>
      <c r="D150" s="9">
        <v>20</v>
      </c>
      <c r="E150" s="30"/>
      <c r="F150" s="42">
        <f>IF(E150&gt;'Planilha estimada'!E149,"ERRO",D150*E150)</f>
        <v>0</v>
      </c>
    </row>
    <row r="151" spans="1:6" ht="15" customHeight="1" x14ac:dyDescent="0.2">
      <c r="A151" s="10">
        <v>121</v>
      </c>
      <c r="B151" s="11" t="s">
        <v>212</v>
      </c>
      <c r="C151" s="12" t="s">
        <v>203</v>
      </c>
      <c r="D151" s="9">
        <v>300</v>
      </c>
      <c r="E151" s="30"/>
      <c r="F151" s="42">
        <f>IF(E151&gt;'Planilha estimada'!E150,"ERRO",D151*E151)</f>
        <v>0</v>
      </c>
    </row>
    <row r="152" spans="1:6" ht="15" customHeight="1" x14ac:dyDescent="0.2">
      <c r="A152" s="10">
        <v>122</v>
      </c>
      <c r="B152" s="11" t="s">
        <v>115</v>
      </c>
      <c r="C152" s="12" t="s">
        <v>203</v>
      </c>
      <c r="D152" s="9">
        <v>20</v>
      </c>
      <c r="E152" s="30"/>
      <c r="F152" s="42">
        <f>IF(E152&gt;'Planilha estimada'!E151,"ERRO",D152*E152)</f>
        <v>0</v>
      </c>
    </row>
    <row r="153" spans="1:6" ht="15" customHeight="1" x14ac:dyDescent="0.2">
      <c r="A153" s="10">
        <v>123</v>
      </c>
      <c r="B153" s="11" t="s">
        <v>116</v>
      </c>
      <c r="C153" s="12" t="s">
        <v>203</v>
      </c>
      <c r="D153" s="9">
        <v>10</v>
      </c>
      <c r="E153" s="30"/>
      <c r="F153" s="42">
        <f>IF(E153&gt;'Planilha estimada'!E152,"ERRO",D153*E153)</f>
        <v>0</v>
      </c>
    </row>
    <row r="154" spans="1:6" ht="15" customHeight="1" x14ac:dyDescent="0.2">
      <c r="A154" s="13"/>
      <c r="B154" s="59" t="s">
        <v>244</v>
      </c>
      <c r="C154" s="48"/>
      <c r="D154" s="48"/>
      <c r="E154" s="49"/>
      <c r="F154" s="43">
        <f>SUM(F127:F153)</f>
        <v>0</v>
      </c>
    </row>
    <row r="155" spans="1:6" ht="15" customHeight="1" x14ac:dyDescent="0.2">
      <c r="A155" s="4"/>
      <c r="B155" s="55" t="s">
        <v>213</v>
      </c>
      <c r="C155" s="56"/>
      <c r="D155" s="56"/>
      <c r="E155" s="57"/>
      <c r="F155" s="41"/>
    </row>
    <row r="156" spans="1:6" ht="15" customHeight="1" x14ac:dyDescent="0.2">
      <c r="A156" s="10">
        <v>124</v>
      </c>
      <c r="B156" s="11" t="s">
        <v>117</v>
      </c>
      <c r="C156" s="12" t="s">
        <v>77</v>
      </c>
      <c r="D156" s="9">
        <v>400</v>
      </c>
      <c r="E156" s="30"/>
      <c r="F156" s="42">
        <f>IF(E156&gt;'Planilha estimada'!E155,"ERRO",D156*E156)</f>
        <v>0</v>
      </c>
    </row>
    <row r="157" spans="1:6" ht="15" customHeight="1" x14ac:dyDescent="0.2">
      <c r="A157" s="10">
        <v>125</v>
      </c>
      <c r="B157" s="11" t="s">
        <v>118</v>
      </c>
      <c r="C157" s="12" t="s">
        <v>77</v>
      </c>
      <c r="D157" s="9">
        <v>16000</v>
      </c>
      <c r="E157" s="30"/>
      <c r="F157" s="42">
        <f>IF(E157&gt;'Planilha estimada'!E156,"ERRO",D157*E157)</f>
        <v>0</v>
      </c>
    </row>
    <row r="158" spans="1:6" ht="15" customHeight="1" x14ac:dyDescent="0.2">
      <c r="A158" s="10">
        <v>126</v>
      </c>
      <c r="B158" s="11" t="s">
        <v>119</v>
      </c>
      <c r="C158" s="12" t="s">
        <v>77</v>
      </c>
      <c r="D158" s="9">
        <v>45000</v>
      </c>
      <c r="E158" s="30"/>
      <c r="F158" s="42">
        <f>IF(E158&gt;'Planilha estimada'!E157,"ERRO",D158*E158)</f>
        <v>0</v>
      </c>
    </row>
    <row r="159" spans="1:6" ht="15" customHeight="1" x14ac:dyDescent="0.2">
      <c r="A159" s="10">
        <v>127</v>
      </c>
      <c r="B159" s="11" t="s">
        <v>120</v>
      </c>
      <c r="C159" s="12" t="s">
        <v>77</v>
      </c>
      <c r="D159" s="9">
        <v>400</v>
      </c>
      <c r="E159" s="30"/>
      <c r="F159" s="42">
        <f>IF(E159&gt;'Planilha estimada'!E158,"ERRO",D159*E159)</f>
        <v>0</v>
      </c>
    </row>
    <row r="160" spans="1:6" ht="15" customHeight="1" x14ac:dyDescent="0.2">
      <c r="A160" s="10">
        <v>128</v>
      </c>
      <c r="B160" s="11" t="s">
        <v>121</v>
      </c>
      <c r="C160" s="12" t="s">
        <v>17</v>
      </c>
      <c r="D160" s="9">
        <v>200</v>
      </c>
      <c r="E160" s="30"/>
      <c r="F160" s="42">
        <f>IF(E160&gt;'Planilha estimada'!E159,"ERRO",D160*E160)</f>
        <v>0</v>
      </c>
    </row>
    <row r="161" spans="1:6" ht="15" customHeight="1" x14ac:dyDescent="0.2">
      <c r="A161" s="15"/>
      <c r="B161" s="48" t="s">
        <v>245</v>
      </c>
      <c r="C161" s="48"/>
      <c r="D161" s="48"/>
      <c r="E161" s="49"/>
      <c r="F161" s="43">
        <f>SUM(F156:F160)</f>
        <v>0</v>
      </c>
    </row>
    <row r="162" spans="1:6" ht="15" customHeight="1" x14ac:dyDescent="0.2">
      <c r="A162" s="4"/>
      <c r="B162" s="55" t="s">
        <v>214</v>
      </c>
      <c r="C162" s="56"/>
      <c r="D162" s="56"/>
      <c r="E162" s="57"/>
      <c r="F162" s="41"/>
    </row>
    <row r="163" spans="1:6" ht="15" customHeight="1" x14ac:dyDescent="0.2">
      <c r="A163" s="10">
        <v>129</v>
      </c>
      <c r="B163" s="11" t="s">
        <v>122</v>
      </c>
      <c r="C163" s="12" t="s">
        <v>15</v>
      </c>
      <c r="D163" s="9">
        <v>200</v>
      </c>
      <c r="E163" s="30"/>
      <c r="F163" s="42">
        <f>IF(E163&gt;'Planilha estimada'!E162,"ERRO",D163*E163)</f>
        <v>0</v>
      </c>
    </row>
    <row r="164" spans="1:6" ht="15" customHeight="1" x14ac:dyDescent="0.2">
      <c r="A164" s="10">
        <v>130</v>
      </c>
      <c r="B164" s="11" t="s">
        <v>123</v>
      </c>
      <c r="C164" s="12" t="s">
        <v>15</v>
      </c>
      <c r="D164" s="9">
        <v>100</v>
      </c>
      <c r="E164" s="30"/>
      <c r="F164" s="42">
        <f>IF(E164&gt;'Planilha estimada'!E163,"ERRO",D164*E164)</f>
        <v>0</v>
      </c>
    </row>
    <row r="165" spans="1:6" ht="15" customHeight="1" x14ac:dyDescent="0.2">
      <c r="A165" s="10">
        <v>131</v>
      </c>
      <c r="B165" s="11" t="s">
        <v>215</v>
      </c>
      <c r="C165" s="12" t="s">
        <v>15</v>
      </c>
      <c r="D165" s="9">
        <v>200</v>
      </c>
      <c r="E165" s="30"/>
      <c r="F165" s="42">
        <f>IF(E165&gt;'Planilha estimada'!E164,"ERRO",D165*E165)</f>
        <v>0</v>
      </c>
    </row>
    <row r="166" spans="1:6" ht="15" customHeight="1" x14ac:dyDescent="0.2">
      <c r="A166" s="15"/>
      <c r="B166" s="48" t="s">
        <v>246</v>
      </c>
      <c r="C166" s="48"/>
      <c r="D166" s="48"/>
      <c r="E166" s="49"/>
      <c r="F166" s="43">
        <f>SUM(F163:F165)</f>
        <v>0</v>
      </c>
    </row>
    <row r="167" spans="1:6" ht="15" customHeight="1" x14ac:dyDescent="0.2">
      <c r="A167" s="4"/>
      <c r="B167" s="55" t="s">
        <v>216</v>
      </c>
      <c r="C167" s="56"/>
      <c r="D167" s="56"/>
      <c r="E167" s="57"/>
      <c r="F167" s="41"/>
    </row>
    <row r="168" spans="1:6" ht="15" customHeight="1" x14ac:dyDescent="0.2">
      <c r="A168" s="10">
        <v>132</v>
      </c>
      <c r="B168" s="11" t="s">
        <v>124</v>
      </c>
      <c r="C168" s="12" t="s">
        <v>15</v>
      </c>
      <c r="D168" s="9">
        <v>15000</v>
      </c>
      <c r="E168" s="30"/>
      <c r="F168" s="42">
        <f>IF(E168&gt;'Planilha estimada'!E167,"ERRO",D168*E168)</f>
        <v>0</v>
      </c>
    </row>
    <row r="169" spans="1:6" ht="15" customHeight="1" x14ac:dyDescent="0.2">
      <c r="A169" s="10">
        <v>133</v>
      </c>
      <c r="B169" s="11" t="s">
        <v>125</v>
      </c>
      <c r="C169" s="12" t="s">
        <v>15</v>
      </c>
      <c r="D169" s="9">
        <v>18000</v>
      </c>
      <c r="E169" s="30"/>
      <c r="F169" s="42">
        <f>IF(E169&gt;'Planilha estimada'!E168,"ERRO",D169*E169)</f>
        <v>0</v>
      </c>
    </row>
    <row r="170" spans="1:6" ht="15" customHeight="1" x14ac:dyDescent="0.2">
      <c r="A170" s="15"/>
      <c r="B170" s="48" t="s">
        <v>247</v>
      </c>
      <c r="C170" s="48"/>
      <c r="D170" s="48"/>
      <c r="E170" s="49"/>
      <c r="F170" s="43">
        <f>SUM(F168:F169)</f>
        <v>0</v>
      </c>
    </row>
    <row r="171" spans="1:6" ht="15" customHeight="1" x14ac:dyDescent="0.2">
      <c r="A171" s="4"/>
      <c r="B171" s="55" t="s">
        <v>217</v>
      </c>
      <c r="C171" s="56"/>
      <c r="D171" s="56"/>
      <c r="E171" s="57"/>
      <c r="F171" s="41"/>
    </row>
    <row r="172" spans="1:6" ht="15" customHeight="1" x14ac:dyDescent="0.2">
      <c r="A172" s="10">
        <v>134</v>
      </c>
      <c r="B172" s="11" t="s">
        <v>126</v>
      </c>
      <c r="C172" s="12" t="s">
        <v>17</v>
      </c>
      <c r="D172" s="9">
        <v>100</v>
      </c>
      <c r="E172" s="30"/>
      <c r="F172" s="42">
        <f>IF(E172&gt;'Planilha estimada'!E171,"ERRO",D172*E172)</f>
        <v>0</v>
      </c>
    </row>
    <row r="173" spans="1:6" ht="15" customHeight="1" x14ac:dyDescent="0.2">
      <c r="A173" s="10">
        <v>135</v>
      </c>
      <c r="B173" s="11" t="s">
        <v>127</v>
      </c>
      <c r="C173" s="12" t="s">
        <v>17</v>
      </c>
      <c r="D173" s="9">
        <v>100</v>
      </c>
      <c r="E173" s="30"/>
      <c r="F173" s="42">
        <f>IF(E173&gt;'Planilha estimada'!E172,"ERRO",D173*E173)</f>
        <v>0</v>
      </c>
    </row>
    <row r="174" spans="1:6" ht="15" customHeight="1" x14ac:dyDescent="0.2">
      <c r="A174" s="10">
        <v>136</v>
      </c>
      <c r="B174" s="11" t="s">
        <v>128</v>
      </c>
      <c r="C174" s="12" t="s">
        <v>17</v>
      </c>
      <c r="D174" s="9">
        <v>100</v>
      </c>
      <c r="E174" s="30"/>
      <c r="F174" s="42">
        <f>IF(E174&gt;'Planilha estimada'!E173,"ERRO",D174*E174)</f>
        <v>0</v>
      </c>
    </row>
    <row r="175" spans="1:6" ht="15" customHeight="1" x14ac:dyDescent="0.2">
      <c r="A175" s="10">
        <v>137</v>
      </c>
      <c r="B175" s="11" t="s">
        <v>129</v>
      </c>
      <c r="C175" s="12" t="s">
        <v>17</v>
      </c>
      <c r="D175" s="9">
        <v>100</v>
      </c>
      <c r="E175" s="30"/>
      <c r="F175" s="42">
        <f>IF(E175&gt;'Planilha estimada'!E174,"ERRO",D175*E175)</f>
        <v>0</v>
      </c>
    </row>
    <row r="176" spans="1:6" ht="15" customHeight="1" x14ac:dyDescent="0.2">
      <c r="A176" s="10">
        <v>138</v>
      </c>
      <c r="B176" s="11" t="s">
        <v>130</v>
      </c>
      <c r="C176" s="12" t="s">
        <v>17</v>
      </c>
      <c r="D176" s="9">
        <v>60</v>
      </c>
      <c r="E176" s="30"/>
      <c r="F176" s="42">
        <f>IF(E176&gt;'Planilha estimada'!E175,"ERRO",D176*E176)</f>
        <v>0</v>
      </c>
    </row>
    <row r="177" spans="1:6" ht="15" customHeight="1" x14ac:dyDescent="0.2">
      <c r="A177" s="10">
        <v>139</v>
      </c>
      <c r="B177" s="11" t="s">
        <v>131</v>
      </c>
      <c r="C177" s="12" t="s">
        <v>17</v>
      </c>
      <c r="D177" s="9">
        <v>100</v>
      </c>
      <c r="E177" s="30"/>
      <c r="F177" s="42">
        <f>IF(E177&gt;'Planilha estimada'!E176,"ERRO",D177*E177)</f>
        <v>0</v>
      </c>
    </row>
    <row r="178" spans="1:6" x14ac:dyDescent="0.2">
      <c r="A178" s="10">
        <v>140</v>
      </c>
      <c r="B178" s="11" t="s">
        <v>218</v>
      </c>
      <c r="C178" s="12" t="s">
        <v>17</v>
      </c>
      <c r="D178" s="9">
        <v>150</v>
      </c>
      <c r="E178" s="30"/>
      <c r="F178" s="42">
        <f>IF(E178&gt;'Planilha estimada'!E177,"ERRO",D178*E178)</f>
        <v>0</v>
      </c>
    </row>
    <row r="179" spans="1:6" ht="15" customHeight="1" x14ac:dyDescent="0.2">
      <c r="A179" s="10">
        <v>141</v>
      </c>
      <c r="B179" s="11" t="s">
        <v>231</v>
      </c>
      <c r="C179" s="12" t="s">
        <v>77</v>
      </c>
      <c r="D179" s="9">
        <v>6000</v>
      </c>
      <c r="E179" s="30"/>
      <c r="F179" s="42">
        <f>IF(E179&gt;'Planilha estimada'!E178,"ERRO",D179*E179)</f>
        <v>0</v>
      </c>
    </row>
    <row r="180" spans="1:6" ht="15" customHeight="1" x14ac:dyDescent="0.2">
      <c r="A180" s="10">
        <v>142</v>
      </c>
      <c r="B180" s="11" t="s">
        <v>132</v>
      </c>
      <c r="C180" s="12" t="s">
        <v>77</v>
      </c>
      <c r="D180" s="9">
        <v>7800</v>
      </c>
      <c r="E180" s="30"/>
      <c r="F180" s="42">
        <f>IF(E180&gt;'Planilha estimada'!E179,"ERRO",D180*E180)</f>
        <v>0</v>
      </c>
    </row>
    <row r="181" spans="1:6" ht="15" customHeight="1" x14ac:dyDescent="0.2">
      <c r="A181" s="10">
        <v>143</v>
      </c>
      <c r="B181" s="11" t="s">
        <v>133</v>
      </c>
      <c r="C181" s="12" t="s">
        <v>77</v>
      </c>
      <c r="D181" s="9">
        <v>6600</v>
      </c>
      <c r="E181" s="30"/>
      <c r="F181" s="42">
        <f>IF(E181&gt;'Planilha estimada'!E180,"ERRO",D181*E181)</f>
        <v>0</v>
      </c>
    </row>
    <row r="182" spans="1:6" ht="15" customHeight="1" x14ac:dyDescent="0.2">
      <c r="A182" s="10">
        <v>144</v>
      </c>
      <c r="B182" s="11" t="s">
        <v>134</v>
      </c>
      <c r="C182" s="12" t="s">
        <v>77</v>
      </c>
      <c r="D182" s="9">
        <v>15000</v>
      </c>
      <c r="E182" s="30"/>
      <c r="F182" s="42">
        <f>IF(E182&gt;'Planilha estimada'!E181,"ERRO",D182*E182)</f>
        <v>0</v>
      </c>
    </row>
    <row r="183" spans="1:6" ht="15" customHeight="1" x14ac:dyDescent="0.2">
      <c r="A183" s="15"/>
      <c r="B183" s="48" t="s">
        <v>248</v>
      </c>
      <c r="C183" s="48"/>
      <c r="D183" s="48"/>
      <c r="E183" s="49"/>
      <c r="F183" s="43">
        <f>SUM(F172:F182)</f>
        <v>0</v>
      </c>
    </row>
    <row r="184" spans="1:6" x14ac:dyDescent="0.2">
      <c r="A184" s="4"/>
      <c r="B184" s="58" t="s">
        <v>236</v>
      </c>
      <c r="C184" s="56"/>
      <c r="D184" s="56"/>
      <c r="E184" s="57"/>
      <c r="F184" s="44"/>
    </row>
    <row r="185" spans="1:6" ht="15" customHeight="1" x14ac:dyDescent="0.2">
      <c r="A185" s="4"/>
      <c r="B185" s="55" t="s">
        <v>219</v>
      </c>
      <c r="C185" s="56"/>
      <c r="D185" s="56"/>
      <c r="E185" s="57"/>
      <c r="F185" s="41"/>
    </row>
    <row r="186" spans="1:6" ht="15" customHeight="1" x14ac:dyDescent="0.2">
      <c r="A186" s="10">
        <v>145</v>
      </c>
      <c r="B186" s="11" t="s">
        <v>138</v>
      </c>
      <c r="C186" s="12" t="s">
        <v>211</v>
      </c>
      <c r="D186" s="9">
        <v>75.428571428571431</v>
      </c>
      <c r="E186" s="30"/>
      <c r="F186" s="42">
        <f>IF(E186&gt;'Planilha estimada'!E185,"ERRO",D186*E186)</f>
        <v>0</v>
      </c>
    </row>
    <row r="187" spans="1:6" ht="15" customHeight="1" x14ac:dyDescent="0.2">
      <c r="A187" s="10">
        <v>146</v>
      </c>
      <c r="B187" s="11" t="s">
        <v>139</v>
      </c>
      <c r="C187" s="12" t="s">
        <v>211</v>
      </c>
      <c r="D187" s="9">
        <v>20</v>
      </c>
      <c r="E187" s="30"/>
      <c r="F187" s="42">
        <f>IF(E187&gt;'Planilha estimada'!E186,"ERRO",D187*E187)</f>
        <v>0</v>
      </c>
    </row>
    <row r="188" spans="1:6" ht="15" customHeight="1" x14ac:dyDescent="0.2">
      <c r="A188" s="10">
        <v>147</v>
      </c>
      <c r="B188" s="11" t="s">
        <v>140</v>
      </c>
      <c r="C188" s="12" t="s">
        <v>220</v>
      </c>
      <c r="D188" s="9">
        <v>10</v>
      </c>
      <c r="E188" s="30"/>
      <c r="F188" s="42">
        <f>IF(E188&gt;'Planilha estimada'!E187,"ERRO",D188*E188)</f>
        <v>0</v>
      </c>
    </row>
    <row r="189" spans="1:6" ht="15" customHeight="1" x14ac:dyDescent="0.2">
      <c r="A189" s="14"/>
      <c r="B189" s="59" t="s">
        <v>249</v>
      </c>
      <c r="C189" s="48"/>
      <c r="D189" s="48"/>
      <c r="E189" s="49"/>
      <c r="F189" s="43">
        <f>SUM(F186:F188)</f>
        <v>0</v>
      </c>
    </row>
    <row r="190" spans="1:6" ht="15" customHeight="1" x14ac:dyDescent="0.2">
      <c r="A190" s="4"/>
      <c r="B190" s="55" t="s">
        <v>221</v>
      </c>
      <c r="C190" s="56"/>
      <c r="D190" s="56"/>
      <c r="E190" s="57"/>
      <c r="F190" s="41"/>
    </row>
    <row r="191" spans="1:6" ht="15" customHeight="1" x14ac:dyDescent="0.2">
      <c r="A191" s="10">
        <v>148</v>
      </c>
      <c r="B191" s="11" t="s">
        <v>141</v>
      </c>
      <c r="C191" s="12" t="s">
        <v>142</v>
      </c>
      <c r="D191" s="9">
        <v>15000</v>
      </c>
      <c r="E191" s="30"/>
      <c r="F191" s="42">
        <f>IF(E191&gt;'Planilha estimada'!E190,"ERRO",D191*E191)</f>
        <v>0</v>
      </c>
    </row>
    <row r="192" spans="1:6" ht="15" customHeight="1" x14ac:dyDescent="0.2">
      <c r="A192" s="10">
        <v>149</v>
      </c>
      <c r="B192" s="11" t="s">
        <v>143</v>
      </c>
      <c r="C192" s="12" t="s">
        <v>17</v>
      </c>
      <c r="D192" s="9">
        <v>100</v>
      </c>
      <c r="E192" s="30"/>
      <c r="F192" s="42">
        <f>IF(E192&gt;'Planilha estimada'!E191,"ERRO",D192*E192)</f>
        <v>0</v>
      </c>
    </row>
    <row r="193" spans="1:6" ht="15" customHeight="1" x14ac:dyDescent="0.2">
      <c r="A193" s="10">
        <v>150</v>
      </c>
      <c r="B193" s="11" t="s">
        <v>144</v>
      </c>
      <c r="C193" s="12" t="s">
        <v>17</v>
      </c>
      <c r="D193" s="9">
        <v>60</v>
      </c>
      <c r="E193" s="30"/>
      <c r="F193" s="42">
        <f>IF(E193&gt;'Planilha estimada'!E192,"ERRO",D193*E193)</f>
        <v>0</v>
      </c>
    </row>
    <row r="194" spans="1:6" ht="15" customHeight="1" x14ac:dyDescent="0.2">
      <c r="A194" s="10">
        <v>151</v>
      </c>
      <c r="B194" s="11" t="s">
        <v>145</v>
      </c>
      <c r="C194" s="12" t="s">
        <v>17</v>
      </c>
      <c r="D194" s="9">
        <v>60</v>
      </c>
      <c r="E194" s="30"/>
      <c r="F194" s="42">
        <f>IF(E194&gt;'Planilha estimada'!E193,"ERRO",D194*E194)</f>
        <v>0</v>
      </c>
    </row>
    <row r="195" spans="1:6" ht="15" customHeight="1" x14ac:dyDescent="0.2">
      <c r="A195" s="10">
        <v>152</v>
      </c>
      <c r="B195" s="11" t="s">
        <v>146</v>
      </c>
      <c r="C195" s="12" t="s">
        <v>17</v>
      </c>
      <c r="D195" s="9">
        <v>20</v>
      </c>
      <c r="E195" s="30"/>
      <c r="F195" s="42">
        <f>IF(E195&gt;'Planilha estimada'!E194,"ERRO",D195*E195)</f>
        <v>0</v>
      </c>
    </row>
    <row r="196" spans="1:6" ht="15" customHeight="1" x14ac:dyDescent="0.2">
      <c r="A196" s="10">
        <v>153</v>
      </c>
      <c r="B196" s="11" t="s">
        <v>147</v>
      </c>
      <c r="C196" s="12" t="s">
        <v>15</v>
      </c>
      <c r="D196" s="9">
        <v>2000</v>
      </c>
      <c r="E196" s="30"/>
      <c r="F196" s="42">
        <f>IF(E196&gt;'Planilha estimada'!E195,"ERRO",D196*E196)</f>
        <v>0</v>
      </c>
    </row>
    <row r="197" spans="1:6" ht="15" customHeight="1" x14ac:dyDescent="0.2">
      <c r="A197" s="10">
        <v>154</v>
      </c>
      <c r="B197" s="11" t="s">
        <v>148</v>
      </c>
      <c r="C197" s="12" t="s">
        <v>15</v>
      </c>
      <c r="D197" s="9">
        <v>3000</v>
      </c>
      <c r="E197" s="30"/>
      <c r="F197" s="42">
        <f>IF(E197&gt;'Planilha estimada'!E196,"ERRO",D197*E197)</f>
        <v>0</v>
      </c>
    </row>
    <row r="198" spans="1:6" ht="15" customHeight="1" x14ac:dyDescent="0.2">
      <c r="A198" s="10">
        <v>155</v>
      </c>
      <c r="B198" s="11" t="s">
        <v>149</v>
      </c>
      <c r="C198" s="12" t="s">
        <v>15</v>
      </c>
      <c r="D198" s="9">
        <v>1700</v>
      </c>
      <c r="E198" s="30"/>
      <c r="F198" s="42">
        <f>IF(E198&gt;'Planilha estimada'!E197,"ERRO",D198*E198)</f>
        <v>0</v>
      </c>
    </row>
    <row r="199" spans="1:6" ht="15" customHeight="1" x14ac:dyDescent="0.2">
      <c r="A199" s="10">
        <v>156</v>
      </c>
      <c r="B199" s="11" t="s">
        <v>150</v>
      </c>
      <c r="C199" s="12" t="s">
        <v>151</v>
      </c>
      <c r="D199" s="9">
        <v>20</v>
      </c>
      <c r="E199" s="30"/>
      <c r="F199" s="42">
        <f>IF(E199&gt;'Planilha estimada'!E198,"ERRO",D199*E199)</f>
        <v>0</v>
      </c>
    </row>
    <row r="200" spans="1:6" ht="15" customHeight="1" x14ac:dyDescent="0.2">
      <c r="A200" s="10">
        <v>157</v>
      </c>
      <c r="B200" s="11" t="s">
        <v>264</v>
      </c>
      <c r="C200" s="12" t="s">
        <v>17</v>
      </c>
      <c r="D200" s="9">
        <v>40</v>
      </c>
      <c r="E200" s="30"/>
      <c r="F200" s="42">
        <f>IF(E200&gt;'Planilha estimada'!E199,"ERRO",D200*E200)</f>
        <v>0</v>
      </c>
    </row>
    <row r="201" spans="1:6" ht="15" customHeight="1" x14ac:dyDescent="0.2">
      <c r="A201" s="10">
        <v>158</v>
      </c>
      <c r="B201" s="11" t="s">
        <v>152</v>
      </c>
      <c r="C201" s="12" t="s">
        <v>17</v>
      </c>
      <c r="D201" s="9">
        <v>150</v>
      </c>
      <c r="E201" s="30"/>
      <c r="F201" s="42">
        <f>IF(E201&gt;'Planilha estimada'!E200,"ERRO",D201*E201)</f>
        <v>0</v>
      </c>
    </row>
    <row r="202" spans="1:6" ht="15" customHeight="1" x14ac:dyDescent="0.2">
      <c r="A202" s="10">
        <v>159</v>
      </c>
      <c r="B202" s="11" t="s">
        <v>153</v>
      </c>
      <c r="C202" s="12" t="s">
        <v>77</v>
      </c>
      <c r="D202" s="9">
        <v>3500</v>
      </c>
      <c r="E202" s="30"/>
      <c r="F202" s="42">
        <f>IF(E202&gt;'Planilha estimada'!E201,"ERRO",D202*E202)</f>
        <v>0</v>
      </c>
    </row>
    <row r="203" spans="1:6" ht="15" customHeight="1" x14ac:dyDescent="0.2">
      <c r="A203" s="10">
        <v>160</v>
      </c>
      <c r="B203" s="11" t="s">
        <v>154</v>
      </c>
      <c r="C203" s="12" t="s">
        <v>77</v>
      </c>
      <c r="D203" s="9">
        <v>2600</v>
      </c>
      <c r="E203" s="30"/>
      <c r="F203" s="42">
        <f>IF(E203&gt;'Planilha estimada'!E202,"ERRO",D203*E203)</f>
        <v>0</v>
      </c>
    </row>
    <row r="204" spans="1:6" ht="15" customHeight="1" x14ac:dyDescent="0.2">
      <c r="A204" s="10">
        <v>161</v>
      </c>
      <c r="B204" s="11" t="s">
        <v>222</v>
      </c>
      <c r="C204" s="12" t="s">
        <v>77</v>
      </c>
      <c r="D204" s="9">
        <v>1200</v>
      </c>
      <c r="E204" s="30"/>
      <c r="F204" s="42">
        <f>IF(E204&gt;'Planilha estimada'!E203,"ERRO",D204*E204)</f>
        <v>0</v>
      </c>
    </row>
    <row r="205" spans="1:6" ht="15" customHeight="1" x14ac:dyDescent="0.2">
      <c r="A205" s="10">
        <v>162</v>
      </c>
      <c r="B205" s="11" t="s">
        <v>223</v>
      </c>
      <c r="C205" s="12" t="s">
        <v>15</v>
      </c>
      <c r="D205" s="9">
        <v>60</v>
      </c>
      <c r="E205" s="30"/>
      <c r="F205" s="42">
        <f>IF(E205&gt;'Planilha estimada'!E204,"ERRO",D205*E205)</f>
        <v>0</v>
      </c>
    </row>
    <row r="206" spans="1:6" ht="15" customHeight="1" x14ac:dyDescent="0.2">
      <c r="A206" s="10">
        <v>163</v>
      </c>
      <c r="B206" s="11" t="s">
        <v>224</v>
      </c>
      <c r="C206" s="12" t="s">
        <v>77</v>
      </c>
      <c r="D206" s="9">
        <v>500</v>
      </c>
      <c r="E206" s="30"/>
      <c r="F206" s="42">
        <f>IF(E206&gt;'Planilha estimada'!E205,"ERRO",D206*E206)</f>
        <v>0</v>
      </c>
    </row>
    <row r="207" spans="1:6" ht="15" customHeight="1" x14ac:dyDescent="0.2">
      <c r="A207" s="10">
        <v>164</v>
      </c>
      <c r="B207" s="11" t="s">
        <v>155</v>
      </c>
      <c r="C207" s="12" t="s">
        <v>17</v>
      </c>
      <c r="D207" s="9">
        <v>110</v>
      </c>
      <c r="E207" s="30"/>
      <c r="F207" s="42">
        <f>IF(E207&gt;'Planilha estimada'!E206,"ERRO",D207*E207)</f>
        <v>0</v>
      </c>
    </row>
    <row r="208" spans="1:6" ht="15" customHeight="1" x14ac:dyDescent="0.2">
      <c r="A208" s="10">
        <v>165</v>
      </c>
      <c r="B208" s="11" t="s">
        <v>156</v>
      </c>
      <c r="C208" s="12" t="s">
        <v>225</v>
      </c>
      <c r="D208" s="9">
        <v>1600</v>
      </c>
      <c r="E208" s="30"/>
      <c r="F208" s="42">
        <f>IF(E208&gt;'Planilha estimada'!E207,"ERRO",D208*E208)</f>
        <v>0</v>
      </c>
    </row>
    <row r="209" spans="1:6" ht="15" customHeight="1" x14ac:dyDescent="0.2">
      <c r="A209" s="10">
        <v>166</v>
      </c>
      <c r="B209" s="11" t="s">
        <v>157</v>
      </c>
      <c r="C209" s="12" t="s">
        <v>225</v>
      </c>
      <c r="D209" s="9">
        <v>2000</v>
      </c>
      <c r="E209" s="30"/>
      <c r="F209" s="42">
        <f>IF(E209&gt;'Planilha estimada'!E208,"ERRO",D209*E209)</f>
        <v>0</v>
      </c>
    </row>
    <row r="210" spans="1:6" ht="15" customHeight="1" x14ac:dyDescent="0.2">
      <c r="A210" s="10">
        <v>167</v>
      </c>
      <c r="B210" s="11" t="s">
        <v>158</v>
      </c>
      <c r="C210" s="12" t="s">
        <v>17</v>
      </c>
      <c r="D210" s="9">
        <v>60</v>
      </c>
      <c r="E210" s="30"/>
      <c r="F210" s="42">
        <f>IF(E210&gt;'Planilha estimada'!E209,"ERRO",D210*E210)</f>
        <v>0</v>
      </c>
    </row>
    <row r="211" spans="1:6" ht="15" customHeight="1" x14ac:dyDescent="0.2">
      <c r="A211" s="10">
        <v>168</v>
      </c>
      <c r="B211" s="11" t="s">
        <v>159</v>
      </c>
      <c r="C211" s="12" t="s">
        <v>17</v>
      </c>
      <c r="D211" s="9">
        <v>60</v>
      </c>
      <c r="E211" s="30"/>
      <c r="F211" s="42">
        <f>IF(E211&gt;'Planilha estimada'!E210,"ERRO",D211*E211)</f>
        <v>0</v>
      </c>
    </row>
    <row r="212" spans="1:6" ht="15" customHeight="1" x14ac:dyDescent="0.2">
      <c r="A212" s="10">
        <v>169</v>
      </c>
      <c r="B212" s="11" t="s">
        <v>160</v>
      </c>
      <c r="C212" s="12" t="s">
        <v>17</v>
      </c>
      <c r="D212" s="9">
        <v>70</v>
      </c>
      <c r="E212" s="30"/>
      <c r="F212" s="42">
        <f>IF(E212&gt;'Planilha estimada'!E211,"ERRO",D212*E212)</f>
        <v>0</v>
      </c>
    </row>
    <row r="213" spans="1:6" ht="15" customHeight="1" x14ac:dyDescent="0.2">
      <c r="A213" s="10">
        <v>170</v>
      </c>
      <c r="B213" s="11" t="s">
        <v>161</v>
      </c>
      <c r="C213" s="12" t="s">
        <v>17</v>
      </c>
      <c r="D213" s="9">
        <v>40</v>
      </c>
      <c r="E213" s="30"/>
      <c r="F213" s="42">
        <f>IF(E213&gt;'Planilha estimada'!E212,"ERRO",D213*E213)</f>
        <v>0</v>
      </c>
    </row>
    <row r="214" spans="1:6" ht="15" customHeight="1" x14ac:dyDescent="0.2">
      <c r="A214" s="10">
        <v>171</v>
      </c>
      <c r="B214" s="11" t="s">
        <v>162</v>
      </c>
      <c r="C214" s="12" t="s">
        <v>17</v>
      </c>
      <c r="D214" s="9">
        <v>40</v>
      </c>
      <c r="E214" s="30"/>
      <c r="F214" s="42">
        <f>IF(E214&gt;'Planilha estimada'!E213,"ERRO",D214*E214)</f>
        <v>0</v>
      </c>
    </row>
    <row r="215" spans="1:6" ht="15" customHeight="1" x14ac:dyDescent="0.2">
      <c r="A215" s="10">
        <v>172</v>
      </c>
      <c r="B215" s="11" t="s">
        <v>163</v>
      </c>
      <c r="C215" s="12" t="s">
        <v>17</v>
      </c>
      <c r="D215" s="9">
        <v>100</v>
      </c>
      <c r="E215" s="30"/>
      <c r="F215" s="42">
        <f>IF(E215&gt;'Planilha estimada'!E214,"ERRO",D215*E215)</f>
        <v>0</v>
      </c>
    </row>
    <row r="216" spans="1:6" ht="15" customHeight="1" x14ac:dyDescent="0.2">
      <c r="A216" s="10">
        <v>173</v>
      </c>
      <c r="B216" s="11" t="s">
        <v>164</v>
      </c>
      <c r="C216" s="12" t="s">
        <v>17</v>
      </c>
      <c r="D216" s="9">
        <v>50</v>
      </c>
      <c r="E216" s="30"/>
      <c r="F216" s="42">
        <f>IF(E216&gt;'Planilha estimada'!E215,"ERRO",D216*E216)</f>
        <v>0</v>
      </c>
    </row>
    <row r="217" spans="1:6" ht="15" customHeight="1" x14ac:dyDescent="0.2">
      <c r="A217" s="10">
        <v>174</v>
      </c>
      <c r="B217" s="11" t="s">
        <v>165</v>
      </c>
      <c r="C217" s="12" t="s">
        <v>17</v>
      </c>
      <c r="D217" s="9">
        <v>120</v>
      </c>
      <c r="E217" s="30"/>
      <c r="F217" s="42">
        <f>IF(E217&gt;'Planilha estimada'!E216,"ERRO",D217*E217)</f>
        <v>0</v>
      </c>
    </row>
    <row r="218" spans="1:6" ht="15" customHeight="1" x14ac:dyDescent="0.2">
      <c r="A218" s="10">
        <v>175</v>
      </c>
      <c r="B218" s="11" t="s">
        <v>166</v>
      </c>
      <c r="C218" s="12" t="s">
        <v>17</v>
      </c>
      <c r="D218" s="9">
        <v>110</v>
      </c>
      <c r="E218" s="30"/>
      <c r="F218" s="42">
        <f>IF(E218&gt;'Planilha estimada'!E217,"ERRO",D218*E218)</f>
        <v>0</v>
      </c>
    </row>
    <row r="219" spans="1:6" x14ac:dyDescent="0.2">
      <c r="A219" s="10">
        <v>176</v>
      </c>
      <c r="B219" s="11" t="s">
        <v>167</v>
      </c>
      <c r="C219" s="12" t="s">
        <v>17</v>
      </c>
      <c r="D219" s="9">
        <v>160</v>
      </c>
      <c r="E219" s="30"/>
      <c r="F219" s="42">
        <f>IF(E219&gt;'Planilha estimada'!E218,"ERRO",D219*E219)</f>
        <v>0</v>
      </c>
    </row>
    <row r="220" spans="1:6" ht="15" customHeight="1" x14ac:dyDescent="0.2">
      <c r="A220" s="10">
        <v>177</v>
      </c>
      <c r="B220" s="11" t="s">
        <v>170</v>
      </c>
      <c r="C220" s="12" t="s">
        <v>15</v>
      </c>
      <c r="D220" s="9">
        <v>2000</v>
      </c>
      <c r="E220" s="30"/>
      <c r="F220" s="42">
        <f>IF(E220&gt;'Planilha estimada'!E219,"ERRO",D220*E220)</f>
        <v>0</v>
      </c>
    </row>
    <row r="221" spans="1:6" ht="15" customHeight="1" x14ac:dyDescent="0.2">
      <c r="A221" s="10">
        <v>178</v>
      </c>
      <c r="B221" s="11" t="s">
        <v>226</v>
      </c>
      <c r="C221" s="12" t="s">
        <v>15</v>
      </c>
      <c r="D221" s="9">
        <v>1100</v>
      </c>
      <c r="E221" s="30"/>
      <c r="F221" s="42">
        <f>IF(E221&gt;'Planilha estimada'!E220,"ERRO",D221*E221)</f>
        <v>0</v>
      </c>
    </row>
    <row r="222" spans="1:6" ht="15" customHeight="1" x14ac:dyDescent="0.2">
      <c r="A222" s="10">
        <v>179</v>
      </c>
      <c r="B222" s="11" t="s">
        <v>171</v>
      </c>
      <c r="C222" s="12" t="s">
        <v>39</v>
      </c>
      <c r="D222" s="9">
        <v>40</v>
      </c>
      <c r="E222" s="30"/>
      <c r="F222" s="42">
        <f>IF(E222&gt;'Planilha estimada'!E221,"ERRO",D222*E222)</f>
        <v>0</v>
      </c>
    </row>
    <row r="223" spans="1:6" ht="15" customHeight="1" x14ac:dyDescent="0.2">
      <c r="A223" s="10">
        <v>180</v>
      </c>
      <c r="B223" s="11" t="s">
        <v>172</v>
      </c>
      <c r="C223" s="12" t="s">
        <v>39</v>
      </c>
      <c r="D223" s="9">
        <v>100</v>
      </c>
      <c r="E223" s="30"/>
      <c r="F223" s="42">
        <f>IF(E223&gt;'Planilha estimada'!E222,"ERRO",D223*E223)</f>
        <v>0</v>
      </c>
    </row>
    <row r="224" spans="1:6" ht="15" customHeight="1" x14ac:dyDescent="0.2">
      <c r="A224" s="10">
        <v>181</v>
      </c>
      <c r="B224" s="11" t="s">
        <v>173</v>
      </c>
      <c r="C224" s="12" t="s">
        <v>174</v>
      </c>
      <c r="D224" s="9">
        <v>40</v>
      </c>
      <c r="E224" s="30"/>
      <c r="F224" s="42">
        <f>IF(E224&gt;'Planilha estimada'!E223,"ERRO",D224*E224)</f>
        <v>0</v>
      </c>
    </row>
    <row r="225" spans="1:6" ht="15" customHeight="1" x14ac:dyDescent="0.2">
      <c r="A225" s="10">
        <v>182</v>
      </c>
      <c r="B225" s="11" t="s">
        <v>175</v>
      </c>
      <c r="C225" s="12" t="s">
        <v>39</v>
      </c>
      <c r="D225" s="9">
        <v>6</v>
      </c>
      <c r="E225" s="30"/>
      <c r="F225" s="42">
        <f>IF(E225&gt;'Planilha estimada'!E224,"ERRO",D225*E225)</f>
        <v>0</v>
      </c>
    </row>
    <row r="226" spans="1:6" ht="15" customHeight="1" x14ac:dyDescent="0.2">
      <c r="A226" s="10">
        <v>183</v>
      </c>
      <c r="B226" s="11" t="s">
        <v>176</v>
      </c>
      <c r="C226" s="12" t="s">
        <v>15</v>
      </c>
      <c r="D226" s="9">
        <v>2000</v>
      </c>
      <c r="E226" s="30"/>
      <c r="F226" s="42">
        <f>IF(E226&gt;'Planilha estimada'!E225,"ERRO",D226*E226)</f>
        <v>0</v>
      </c>
    </row>
    <row r="227" spans="1:6" ht="15" customHeight="1" x14ac:dyDescent="0.2">
      <c r="A227" s="10">
        <v>184</v>
      </c>
      <c r="B227" s="11" t="s">
        <v>177</v>
      </c>
      <c r="C227" s="12" t="s">
        <v>39</v>
      </c>
      <c r="D227" s="9">
        <v>10</v>
      </c>
      <c r="E227" s="30"/>
      <c r="F227" s="42">
        <f>IF(E227&gt;'Planilha estimada'!E226,"ERRO",D227*E227)</f>
        <v>0</v>
      </c>
    </row>
    <row r="228" spans="1:6" ht="15" customHeight="1" x14ac:dyDescent="0.2">
      <c r="A228" s="10">
        <v>185</v>
      </c>
      <c r="B228" s="11" t="s">
        <v>178</v>
      </c>
      <c r="C228" s="12" t="s">
        <v>39</v>
      </c>
      <c r="D228" s="9">
        <v>40</v>
      </c>
      <c r="E228" s="30"/>
      <c r="F228" s="42">
        <f>IF(E228&gt;'Planilha estimada'!E227,"ERRO",D228*E228)</f>
        <v>0</v>
      </c>
    </row>
    <row r="229" spans="1:6" ht="15" customHeight="1" x14ac:dyDescent="0.2">
      <c r="A229" s="10">
        <v>186</v>
      </c>
      <c r="B229" s="11" t="s">
        <v>179</v>
      </c>
      <c r="C229" s="12" t="s">
        <v>39</v>
      </c>
      <c r="D229" s="9">
        <v>60</v>
      </c>
      <c r="E229" s="30"/>
      <c r="F229" s="42">
        <f>IF(E229&gt;'Planilha estimada'!E228,"ERRO",D229*E229)</f>
        <v>0</v>
      </c>
    </row>
    <row r="230" spans="1:6" ht="15" customHeight="1" x14ac:dyDescent="0.2">
      <c r="A230" s="15"/>
      <c r="B230" s="48" t="s">
        <v>250</v>
      </c>
      <c r="C230" s="48"/>
      <c r="D230" s="48"/>
      <c r="E230" s="49"/>
      <c r="F230" s="43">
        <f>SUM(F191:F229)</f>
        <v>0</v>
      </c>
    </row>
    <row r="231" spans="1:6" ht="15" customHeight="1" x14ac:dyDescent="0.2">
      <c r="A231" s="4"/>
      <c r="B231" s="55" t="s">
        <v>227</v>
      </c>
      <c r="C231" s="56"/>
      <c r="D231" s="56"/>
      <c r="E231" s="57"/>
      <c r="F231" s="4"/>
    </row>
    <row r="232" spans="1:6" ht="15" customHeight="1" x14ac:dyDescent="0.2">
      <c r="A232" s="10">
        <v>187</v>
      </c>
      <c r="B232" s="11" t="s">
        <v>180</v>
      </c>
      <c r="C232" s="12" t="s">
        <v>15</v>
      </c>
      <c r="D232" s="9">
        <v>13000</v>
      </c>
      <c r="E232" s="30"/>
      <c r="F232" s="42">
        <f>IF(E232&gt;'Planilha estimada'!E231,"ERRO",D232*E232)</f>
        <v>0</v>
      </c>
    </row>
    <row r="233" spans="1:6" x14ac:dyDescent="0.2">
      <c r="A233" s="10">
        <v>188</v>
      </c>
      <c r="B233" s="11" t="s">
        <v>181</v>
      </c>
      <c r="C233" s="12" t="s">
        <v>15</v>
      </c>
      <c r="D233" s="9">
        <v>8000</v>
      </c>
      <c r="E233" s="30"/>
      <c r="F233" s="42">
        <f>IF(E233&gt;'Planilha estimada'!E232,"ERRO",D233*E233)</f>
        <v>0</v>
      </c>
    </row>
    <row r="234" spans="1:6" ht="15" customHeight="1" x14ac:dyDescent="0.2">
      <c r="A234" s="10">
        <v>189</v>
      </c>
      <c r="B234" s="11" t="s">
        <v>232</v>
      </c>
      <c r="C234" s="12" t="s">
        <v>15</v>
      </c>
      <c r="D234" s="9">
        <v>1000</v>
      </c>
      <c r="E234" s="30"/>
      <c r="F234" s="42">
        <f>IF(E234&gt;'Planilha estimada'!E233,"ERRO",D234*E234)</f>
        <v>0</v>
      </c>
    </row>
    <row r="235" spans="1:6" x14ac:dyDescent="0.2">
      <c r="A235" s="10">
        <v>190</v>
      </c>
      <c r="B235" s="11" t="s">
        <v>182</v>
      </c>
      <c r="C235" s="12" t="s">
        <v>15</v>
      </c>
      <c r="D235" s="9">
        <v>21000</v>
      </c>
      <c r="E235" s="30"/>
      <c r="F235" s="42">
        <f>IF(E235&gt;'Planilha estimada'!E234,"ERRO",D235*E235)</f>
        <v>0</v>
      </c>
    </row>
    <row r="236" spans="1:6" ht="15" customHeight="1" x14ac:dyDescent="0.2">
      <c r="A236" s="10">
        <v>191</v>
      </c>
      <c r="B236" s="11" t="s">
        <v>183</v>
      </c>
      <c r="C236" s="12" t="s">
        <v>15</v>
      </c>
      <c r="D236" s="9">
        <v>3500</v>
      </c>
      <c r="E236" s="30"/>
      <c r="F236" s="42">
        <f>IF(E236&gt;'Planilha estimada'!E235,"ERRO",D236*E236)</f>
        <v>0</v>
      </c>
    </row>
    <row r="237" spans="1:6" ht="15" customHeight="1" x14ac:dyDescent="0.2">
      <c r="A237" s="10">
        <v>192</v>
      </c>
      <c r="B237" s="11" t="s">
        <v>184</v>
      </c>
      <c r="C237" s="12" t="s">
        <v>15</v>
      </c>
      <c r="D237" s="9">
        <v>6000</v>
      </c>
      <c r="E237" s="30"/>
      <c r="F237" s="42">
        <f>IF(E237&gt;'Planilha estimada'!E236,"ERRO",D237*E237)</f>
        <v>0</v>
      </c>
    </row>
    <row r="238" spans="1:6" x14ac:dyDescent="0.2">
      <c r="A238" s="10">
        <v>193</v>
      </c>
      <c r="B238" s="11" t="s">
        <v>185</v>
      </c>
      <c r="C238" s="12" t="s">
        <v>15</v>
      </c>
      <c r="D238" s="9">
        <v>15000</v>
      </c>
      <c r="E238" s="30"/>
      <c r="F238" s="42">
        <f>IF(E238&gt;'Planilha estimada'!E237,"ERRO",D238*E238)</f>
        <v>0</v>
      </c>
    </row>
    <row r="239" spans="1:6" x14ac:dyDescent="0.2">
      <c r="A239" s="10">
        <v>194</v>
      </c>
      <c r="B239" s="11" t="s">
        <v>228</v>
      </c>
      <c r="C239" s="12" t="s">
        <v>15</v>
      </c>
      <c r="D239" s="20">
        <v>2000</v>
      </c>
      <c r="E239" s="30"/>
      <c r="F239" s="42">
        <f>IF(E239&gt;'Planilha estimada'!E238,"ERRO",D239*E239)</f>
        <v>0</v>
      </c>
    </row>
    <row r="240" spans="1:6" x14ac:dyDescent="0.2">
      <c r="A240" s="10">
        <v>195</v>
      </c>
      <c r="B240" s="11" t="s">
        <v>229</v>
      </c>
      <c r="C240" s="12" t="s">
        <v>15</v>
      </c>
      <c r="D240" s="20">
        <v>2000</v>
      </c>
      <c r="E240" s="30"/>
      <c r="F240" s="42">
        <f>IF(E240&gt;'Planilha estimada'!E239,"ERRO",D240*E240)</f>
        <v>0</v>
      </c>
    </row>
    <row r="241" spans="1:14" x14ac:dyDescent="0.2">
      <c r="A241" s="10">
        <v>196</v>
      </c>
      <c r="B241" s="11" t="s">
        <v>230</v>
      </c>
      <c r="C241" s="12" t="s">
        <v>15</v>
      </c>
      <c r="D241" s="20">
        <v>2000</v>
      </c>
      <c r="E241" s="30"/>
      <c r="F241" s="42">
        <f>IF(E241&gt;'Planilha estimada'!E240,"ERRO",D241*E241)</f>
        <v>0</v>
      </c>
    </row>
    <row r="242" spans="1:14" x14ac:dyDescent="0.2">
      <c r="A242" s="15"/>
      <c r="B242" s="48" t="s">
        <v>251</v>
      </c>
      <c r="C242" s="48"/>
      <c r="D242" s="48"/>
      <c r="E242" s="49"/>
      <c r="F242" s="43">
        <f>SUM(F232:F241)</f>
        <v>0</v>
      </c>
    </row>
    <row r="243" spans="1:14" x14ac:dyDescent="0.2">
      <c r="A243" s="4"/>
      <c r="B243" s="55" t="s">
        <v>266</v>
      </c>
      <c r="C243" s="56"/>
      <c r="D243" s="56"/>
      <c r="E243" s="57"/>
      <c r="F243" s="4"/>
    </row>
    <row r="244" spans="1:14" ht="22.5" x14ac:dyDescent="0.2">
      <c r="A244" s="10">
        <v>197</v>
      </c>
      <c r="B244" s="11" t="s">
        <v>270</v>
      </c>
      <c r="C244" s="12" t="s">
        <v>265</v>
      </c>
      <c r="D244" s="31"/>
      <c r="E244" s="29">
        <v>0.1</v>
      </c>
      <c r="F244" s="42">
        <f>(F30+F78+F83+F104+F114+F119+F125+F154+F161+F166+F170+F183+F189+F230+F242)*10%</f>
        <v>0</v>
      </c>
    </row>
    <row r="245" spans="1:14" x14ac:dyDescent="0.2">
      <c r="A245" s="15"/>
      <c r="B245" s="48" t="s">
        <v>267</v>
      </c>
      <c r="C245" s="48"/>
      <c r="D245" s="48"/>
      <c r="E245" s="49"/>
      <c r="F245" s="43">
        <f>F244</f>
        <v>0</v>
      </c>
    </row>
    <row r="246" spans="1:14" x14ac:dyDescent="0.2">
      <c r="A246" s="21"/>
      <c r="B246" s="68" t="s">
        <v>285</v>
      </c>
      <c r="C246" s="68"/>
      <c r="D246" s="68"/>
      <c r="E246" s="69"/>
      <c r="F246" s="45">
        <f>F30+F78+F83+F104+F114+F119+F125+F154+F161+F166+F170+F183+F189+F230+F242+F245</f>
        <v>0</v>
      </c>
    </row>
    <row r="248" spans="1:14" x14ac:dyDescent="0.2">
      <c r="B248" s="52" t="s">
        <v>257</v>
      </c>
      <c r="C248" s="52"/>
      <c r="D248" s="52"/>
      <c r="E248" s="52"/>
      <c r="F248" s="52"/>
    </row>
    <row r="249" spans="1:14" x14ac:dyDescent="0.2">
      <c r="B249" s="53" t="s">
        <v>254</v>
      </c>
      <c r="C249" s="53"/>
      <c r="D249" s="53"/>
      <c r="E249" s="53"/>
      <c r="F249" s="28" t="s">
        <v>258</v>
      </c>
    </row>
    <row r="250" spans="1:14" x14ac:dyDescent="0.2">
      <c r="B250" s="54" t="s">
        <v>255</v>
      </c>
      <c r="C250" s="54"/>
      <c r="D250" s="54"/>
      <c r="E250" s="54"/>
      <c r="F250" s="46">
        <f>F30+F78+F83+F104+F114+F119+F125+F154+F161+F166+F170+F183+F189+F230+F242</f>
        <v>0</v>
      </c>
    </row>
    <row r="251" spans="1:14" x14ac:dyDescent="0.2">
      <c r="B251" s="53" t="s">
        <v>256</v>
      </c>
      <c r="C251" s="53"/>
      <c r="D251" s="53"/>
      <c r="E251" s="53"/>
      <c r="F251" s="28" t="s">
        <v>258</v>
      </c>
    </row>
    <row r="252" spans="1:14" ht="24" customHeight="1" x14ac:dyDescent="0.2">
      <c r="B252" s="50" t="s">
        <v>260</v>
      </c>
      <c r="C252" s="50"/>
      <c r="D252" s="50"/>
      <c r="E252" s="26">
        <v>0.1</v>
      </c>
      <c r="F252" s="46">
        <f>F250*E252</f>
        <v>0</v>
      </c>
    </row>
    <row r="253" spans="1:14" ht="24" customHeight="1" x14ac:dyDescent="0.2">
      <c r="B253" s="50" t="s">
        <v>269</v>
      </c>
      <c r="C253" s="50"/>
      <c r="D253" s="50"/>
      <c r="E253" s="34"/>
      <c r="F253" s="46">
        <f>F252*E253</f>
        <v>0</v>
      </c>
    </row>
    <row r="254" spans="1:14" x14ac:dyDescent="0.2">
      <c r="B254" s="51" t="s">
        <v>268</v>
      </c>
      <c r="C254" s="51"/>
      <c r="D254" s="51"/>
      <c r="E254" s="51"/>
      <c r="F254" s="47">
        <f>F250+F252+F253</f>
        <v>0</v>
      </c>
    </row>
    <row r="256" spans="1:14" x14ac:dyDescent="0.2">
      <c r="L256" s="36"/>
      <c r="N256" s="37"/>
    </row>
    <row r="257" spans="1:14" x14ac:dyDescent="0.2">
      <c r="L257" s="36"/>
      <c r="N257" s="38"/>
    </row>
    <row r="258" spans="1:14" x14ac:dyDescent="0.2">
      <c r="L258" s="36"/>
      <c r="N258" s="38"/>
    </row>
    <row r="259" spans="1:14" x14ac:dyDescent="0.2">
      <c r="A259" s="63" t="s">
        <v>274</v>
      </c>
      <c r="B259" s="63"/>
      <c r="C259" s="63"/>
      <c r="D259" s="63"/>
      <c r="E259" s="63"/>
      <c r="F259" s="63"/>
      <c r="L259" s="36"/>
      <c r="N259" s="38"/>
    </row>
    <row r="260" spans="1:14" x14ac:dyDescent="0.2">
      <c r="A260" s="63" t="s">
        <v>275</v>
      </c>
      <c r="B260" s="63"/>
      <c r="C260" s="63"/>
      <c r="D260" s="63"/>
      <c r="E260" s="63"/>
      <c r="F260" s="63"/>
    </row>
    <row r="261" spans="1:14" x14ac:dyDescent="0.2">
      <c r="A261" s="63" t="s">
        <v>284</v>
      </c>
      <c r="B261" s="63"/>
      <c r="C261" s="63"/>
      <c r="D261" s="63"/>
      <c r="E261" s="63"/>
      <c r="F261" s="63"/>
    </row>
    <row r="264" spans="1:14" x14ac:dyDescent="0.2">
      <c r="A264" s="64" t="s">
        <v>276</v>
      </c>
      <c r="B264" s="64"/>
      <c r="C264" s="64"/>
      <c r="D264" s="64"/>
      <c r="E264" s="64"/>
      <c r="F264" s="64"/>
    </row>
    <row r="265" spans="1:14" x14ac:dyDescent="0.2">
      <c r="A265" s="64"/>
      <c r="B265" s="64"/>
      <c r="C265" s="64"/>
      <c r="D265" s="64"/>
      <c r="E265" s="64"/>
      <c r="F265" s="64"/>
    </row>
    <row r="270" spans="1:14" x14ac:dyDescent="0.2">
      <c r="A270" s="65" t="s">
        <v>277</v>
      </c>
      <c r="B270" s="65"/>
      <c r="C270" s="65"/>
      <c r="D270" s="65"/>
      <c r="E270" s="65"/>
      <c r="F270" s="65"/>
    </row>
    <row r="271" spans="1:14" x14ac:dyDescent="0.2">
      <c r="B271" s="35"/>
    </row>
    <row r="272" spans="1:14" x14ac:dyDescent="0.2">
      <c r="A272" s="70" t="s">
        <v>278</v>
      </c>
      <c r="B272" s="70"/>
      <c r="C272" s="70"/>
      <c r="D272" s="70"/>
      <c r="E272" s="70"/>
      <c r="F272" s="70"/>
    </row>
    <row r="273" spans="1:6" x14ac:dyDescent="0.2">
      <c r="A273" s="70" t="s">
        <v>279</v>
      </c>
      <c r="B273" s="70"/>
      <c r="C273" s="70"/>
      <c r="D273" s="70"/>
      <c r="E273" s="70"/>
      <c r="F273" s="70"/>
    </row>
    <row r="274" spans="1:6" x14ac:dyDescent="0.2">
      <c r="A274" s="70" t="s">
        <v>280</v>
      </c>
      <c r="B274" s="70"/>
      <c r="C274" s="70"/>
      <c r="D274" s="70"/>
      <c r="E274" s="70"/>
      <c r="F274" s="70"/>
    </row>
    <row r="275" spans="1:6" x14ac:dyDescent="0.2">
      <c r="A275" s="70" t="s">
        <v>281</v>
      </c>
      <c r="B275" s="70"/>
      <c r="C275" s="70"/>
      <c r="D275" s="70"/>
      <c r="E275" s="70"/>
      <c r="F275" s="70"/>
    </row>
    <row r="276" spans="1:6" x14ac:dyDescent="0.2">
      <c r="A276" s="70" t="s">
        <v>282</v>
      </c>
      <c r="B276" s="70"/>
      <c r="C276" s="70"/>
      <c r="D276" s="70"/>
      <c r="E276" s="70"/>
      <c r="F276" s="70"/>
    </row>
    <row r="277" spans="1:6" x14ac:dyDescent="0.2">
      <c r="A277" s="70" t="s">
        <v>283</v>
      </c>
      <c r="B277" s="70"/>
      <c r="C277" s="70"/>
      <c r="D277" s="70"/>
      <c r="E277" s="70"/>
      <c r="F277" s="70"/>
    </row>
  </sheetData>
  <mergeCells count="61">
    <mergeCell ref="B30:E30"/>
    <mergeCell ref="A1:F1"/>
    <mergeCell ref="A2:F2"/>
    <mergeCell ref="A6:F7"/>
    <mergeCell ref="A9:D9"/>
    <mergeCell ref="B11:E11"/>
    <mergeCell ref="B105:E105"/>
    <mergeCell ref="B31:E31"/>
    <mergeCell ref="B32:E32"/>
    <mergeCell ref="B43:E43"/>
    <mergeCell ref="B58:E58"/>
    <mergeCell ref="B66:E66"/>
    <mergeCell ref="B74:E74"/>
    <mergeCell ref="B78:E78"/>
    <mergeCell ref="B79:E79"/>
    <mergeCell ref="B83:E83"/>
    <mergeCell ref="B84:E84"/>
    <mergeCell ref="B104:E104"/>
    <mergeCell ref="B167:E167"/>
    <mergeCell ref="B114:E114"/>
    <mergeCell ref="B115:E115"/>
    <mergeCell ref="B119:E119"/>
    <mergeCell ref="B120:E120"/>
    <mergeCell ref="B125:E125"/>
    <mergeCell ref="B126:E126"/>
    <mergeCell ref="B154:E154"/>
    <mergeCell ref="B155:E155"/>
    <mergeCell ref="B161:E161"/>
    <mergeCell ref="B162:E162"/>
    <mergeCell ref="B166:E166"/>
    <mergeCell ref="B245:E245"/>
    <mergeCell ref="B170:E170"/>
    <mergeCell ref="B171:E171"/>
    <mergeCell ref="B183:E183"/>
    <mergeCell ref="B184:E184"/>
    <mergeCell ref="B185:E185"/>
    <mergeCell ref="B189:E189"/>
    <mergeCell ref="B190:E190"/>
    <mergeCell ref="B230:E230"/>
    <mergeCell ref="B231:E231"/>
    <mergeCell ref="B242:E242"/>
    <mergeCell ref="B243:E243"/>
    <mergeCell ref="A264:F265"/>
    <mergeCell ref="B246:E246"/>
    <mergeCell ref="B248:F248"/>
    <mergeCell ref="B249:E249"/>
    <mergeCell ref="B250:E250"/>
    <mergeCell ref="B251:E251"/>
    <mergeCell ref="B252:D252"/>
    <mergeCell ref="B253:D253"/>
    <mergeCell ref="B254:E254"/>
    <mergeCell ref="A259:F259"/>
    <mergeCell ref="A260:F260"/>
    <mergeCell ref="A261:F261"/>
    <mergeCell ref="A277:F277"/>
    <mergeCell ref="A270:F270"/>
    <mergeCell ref="A272:F272"/>
    <mergeCell ref="A273:F273"/>
    <mergeCell ref="A274:F274"/>
    <mergeCell ref="A275:F275"/>
    <mergeCell ref="A276:F27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estimada</vt:lpstr>
      <vt:lpstr>Planilha de Preços</vt:lpstr>
    </vt:vector>
  </TitlesOfParts>
  <Manager/>
  <Company>Finep - Financiadora de Estudos e Projetos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Victor Lito de Oliveira</dc:creator>
  <cp:keywords/>
  <dc:description/>
  <cp:lastModifiedBy>Paulo Roberto Maciel de Souza</cp:lastModifiedBy>
  <cp:revision/>
  <cp:lastPrinted>2021-12-16T18:19:54Z</cp:lastPrinted>
  <dcterms:created xsi:type="dcterms:W3CDTF">2018-07-30T19:31:21Z</dcterms:created>
  <dcterms:modified xsi:type="dcterms:W3CDTF">2024-10-31T14:28:35Z</dcterms:modified>
  <cp:category/>
  <cp:contentStatus/>
</cp:coreProperties>
</file>