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/>
  <bookViews>
    <workbookView xWindow="0" yWindow="0" windowWidth="15600" windowHeight="8610" tabRatio="882" firstSheet="2" activeTab="14"/>
  </bookViews>
  <sheets>
    <sheet name="PERÍODOS CRÍTICOS" sheetId="6" state="hidden" r:id="rId1"/>
    <sheet name="Períodos críticos Finep" sheetId="18" r:id="rId2"/>
    <sheet name="Períodos críticos contabilidade" sheetId="20" r:id="rId3"/>
    <sheet name="feriados e outras datas" sheetId="21" r:id="rId4"/>
    <sheet name="JANEIRO" sheetId="4" r:id="rId5"/>
    <sheet name="FEVEREIRO" sheetId="1" r:id="rId6"/>
    <sheet name="MARÇO" sheetId="5" r:id="rId7"/>
    <sheet name="ABRIL" sheetId="7" r:id="rId8"/>
    <sheet name="MAIO" sheetId="8" r:id="rId9"/>
    <sheet name="JUNHO" sheetId="10" r:id="rId10"/>
    <sheet name="JULHO" sheetId="11" r:id="rId11"/>
    <sheet name="AGOSTO" sheetId="12" r:id="rId12"/>
    <sheet name="SETEMBRO" sheetId="13" r:id="rId13"/>
    <sheet name="OUTUBRO" sheetId="15" r:id="rId14"/>
    <sheet name="NOVEMBRO" sheetId="16" r:id="rId15"/>
    <sheet name="DEZEMBRO" sheetId="17" r:id="rId16"/>
  </sheets>
  <definedNames>
    <definedName name="_xlnm._FilterDatabase" localSheetId="0" hidden="1">'PERÍODOS CRÍTICOS'!$A$1:$G$40</definedName>
    <definedName name="_xlnm._FilterDatabase" localSheetId="1" hidden="1">'Períodos críticos Finep'!$A$1:$E$1</definedName>
    <definedName name="AnoParaExibição" localSheetId="7">ABRIL!$B$1</definedName>
    <definedName name="AnoParaExibição" localSheetId="11">AGOSTO!$B$1</definedName>
    <definedName name="AnoParaExibição" localSheetId="15">DEZEMBRO!$B$1</definedName>
    <definedName name="AnoParaExibição" localSheetId="5">FEVEREIRO!$B$1</definedName>
    <definedName name="AnoParaExibição" localSheetId="4">JANEIRO!$B$1</definedName>
    <definedName name="AnoParaExibição" localSheetId="10">JULHO!$B$1</definedName>
    <definedName name="AnoParaExibição" localSheetId="9">JUNHO!$B$1</definedName>
    <definedName name="AnoParaExibição" localSheetId="8">MAIO!$B$1</definedName>
    <definedName name="AnoParaExibição" localSheetId="6">MARÇO!$B$1</definedName>
    <definedName name="AnoParaExibição" localSheetId="14">NOVEMBRO!$B$1</definedName>
    <definedName name="AnoParaExibição" localSheetId="13">OUTUBRO!$B$1</definedName>
    <definedName name="AnoParaExibição" localSheetId="12">SETEMBRO!$B$1</definedName>
    <definedName name="calendário" localSheetId="7">tabeladedias+ABRIL!primeiradata-WEEKDAY(ABRIL!primeiradata)-ABRIL!diasdasemana_opção</definedName>
    <definedName name="calendário" localSheetId="11">tabeladedias+AGOSTO!primeiradata-WEEKDAY(AGOSTO!primeiradata)-AGOSTO!diasdasemana_opção</definedName>
    <definedName name="calendário" localSheetId="15">tabeladedias+DEZEMBRO!primeiradata-WEEKDAY(DEZEMBRO!primeiradata)-DEZEMBRO!diasdasemana_opção</definedName>
    <definedName name="calendário" localSheetId="5">tabeladedias+FEVEREIRO!primeiradata-WEEKDAY(FEVEREIRO!primeiradata)-diasdasemana_opção</definedName>
    <definedName name="calendário" localSheetId="4">tabeladedias+JANEIRO!primeiradata-WEEKDAY(JANEIRO!primeiradata)-JANEIRO!diasdasemana_opção</definedName>
    <definedName name="calendário" localSheetId="10">tabeladedias+JULHO!primeiradata-WEEKDAY(JULHO!primeiradata)-JULHO!diasdasemana_opção</definedName>
    <definedName name="calendário" localSheetId="9">tabeladedias+JUNHO!primeiradata-WEEKDAY(JUNHO!primeiradata)-JUNHO!diasdasemana_opção</definedName>
    <definedName name="calendário" localSheetId="8">tabeladedias+MAIO!primeiradata-WEEKDAY(MAIO!primeiradata)-MAIO!diasdasemana_opção</definedName>
    <definedName name="calendário" localSheetId="6">tabeladedias+MARÇO!primeiradata-WEEKDAY(MARÇO!primeiradata)-MARÇO!diasdasemana_opção</definedName>
    <definedName name="calendário" localSheetId="14">tabeladedias+NOVEMBRO!primeiradata-WEEKDAY(NOVEMBRO!primeiradata)-NOVEMBRO!diasdasemana_opção</definedName>
    <definedName name="calendário" localSheetId="13">tabeladedias+OUTUBRO!primeiradata-WEEKDAY(OUTUBRO!primeiradata)-OUTUBRO!diasdasemana_opção</definedName>
    <definedName name="calendário" localSheetId="12">tabeladedias+SETEMBRO!primeiradata-WEEKDAY(SETEMBRO!primeiradata)-SETEMBRO!diasdasemana_opção</definedName>
    <definedName name="datadeinício" localSheetId="7">DATE(ABRIL!AnoParaExibição,ABRIL!mês,1)</definedName>
    <definedName name="datadeinício" localSheetId="11">DATE(AGOSTO!AnoParaExibição,AGOSTO!mês,1)</definedName>
    <definedName name="datadeinício" localSheetId="15">DATE(DEZEMBRO!AnoParaExibição,DEZEMBRO!mês,1)</definedName>
    <definedName name="datadeinício" localSheetId="5">DATE(FEVEREIRO!AnoParaExibição,FEVEREIRO!mês,1)</definedName>
    <definedName name="datadeinício" localSheetId="4">DATE(JANEIRO!AnoParaExibição,JANEIRO!mês,1)</definedName>
    <definedName name="datadeinício" localSheetId="10">DATE(JULHO!AnoParaExibição,JULHO!mês,1)</definedName>
    <definedName name="datadeinício" localSheetId="9">DATE(JUNHO!AnoParaExibição,JUNHO!mês,1)</definedName>
    <definedName name="datadeinício" localSheetId="8">DATE(MAIO!AnoParaExibição,MAIO!mês,1)</definedName>
    <definedName name="datadeinício" localSheetId="6">DATE(MARÇO!AnoParaExibição,MARÇO!mês,1)</definedName>
    <definedName name="datadeinício" localSheetId="14">DATE(NOVEMBRO!AnoParaExibição,NOVEMBRO!mês,1)</definedName>
    <definedName name="datadeinício" localSheetId="13">DATE(OUTUBRO!AnoParaExibição,OUTUBRO!mês,1)</definedName>
    <definedName name="datadeinício" localSheetId="12">DATE(SETEMBRO!AnoParaExibição,SETEMBRO!mês,1)</definedName>
    <definedName name="DataParaIniciar" localSheetId="7">ABRIL!$E$1</definedName>
    <definedName name="DataParaIniciar" localSheetId="11">AGOSTO!$E$1</definedName>
    <definedName name="DataParaIniciar" localSheetId="15">DEZEMBRO!$E$1</definedName>
    <definedName name="DataParaIniciar" localSheetId="4">JANEIRO!$E$1</definedName>
    <definedName name="DataParaIniciar" localSheetId="10">JULHO!$E$1</definedName>
    <definedName name="DataParaIniciar" localSheetId="9">JUNHO!$E$1</definedName>
    <definedName name="DataParaIniciar" localSheetId="8">MAIO!$E$1</definedName>
    <definedName name="DataParaIniciar" localSheetId="6">MARÇO!$E$1</definedName>
    <definedName name="DataParaIniciar" localSheetId="14">NOVEMBRO!$E$1</definedName>
    <definedName name="DataParaIniciar" localSheetId="13">OUTUBRO!$E$1</definedName>
    <definedName name="DataParaIniciar" localSheetId="12">SETEMBRO!$E$1</definedName>
    <definedName name="DataParaIniciar">FEVEREIRO!$E$1</definedName>
    <definedName name="dias">{0,1,2,3,4,5,6}</definedName>
    <definedName name="diasdasemana">{"Segunda-feira","Terça-feira","Quarta-feira","Quinta-feira","Sexta-feira","Sábado","Domingo"}</definedName>
    <definedName name="diasdasemana_opção" localSheetId="7">MATCH(ABRIL!DataParaIniciar,[0]!diasdasemana_posteriores,0)-2</definedName>
    <definedName name="diasdasemana_opção" localSheetId="11">MATCH(AGOSTO!DataParaIniciar,[0]!diasdasemana_posteriores,0)-2</definedName>
    <definedName name="diasdasemana_opção" localSheetId="15">MATCH(DEZEMBRO!DataParaIniciar,[0]!diasdasemana_posteriores,0)-2</definedName>
    <definedName name="diasdasemana_opção" localSheetId="4">MATCH(JANEIRO!DataParaIniciar,diasdasemana_posteriores,0)-2</definedName>
    <definedName name="diasdasemana_opção" localSheetId="10">MATCH(JULHO!DataParaIniciar,[0]!diasdasemana_posteriores,0)-2</definedName>
    <definedName name="diasdasemana_opção" localSheetId="9">MATCH(JUNHO!DataParaIniciar,[0]!diasdasemana_posteriores,0)-2</definedName>
    <definedName name="diasdasemana_opção" localSheetId="8">MATCH(MAIO!DataParaIniciar,[0]!diasdasemana_posteriores,0)-2</definedName>
    <definedName name="diasdasemana_opção" localSheetId="6">MATCH(MARÇO!DataParaIniciar,diasdasemana_posteriores,0)-2</definedName>
    <definedName name="diasdasemana_opção" localSheetId="14">MATCH(NOVEMBRO!DataParaIniciar,[0]!diasdasemana_posteriores,0)-2</definedName>
    <definedName name="diasdasemana_opção" localSheetId="13">MATCH(OUTUBRO!DataParaIniciar,[0]!diasdasemana_posteriores,0)-2</definedName>
    <definedName name="diasdasemana_opção" localSheetId="12">MATCH(SETEMBRO!DataParaIniciar,[0]!diasdasemana_posteriores,0)-2</definedName>
    <definedName name="diasdasemana_opção">MATCH(DataParaIniciar,diasdasemana_posteriores,0)-2</definedName>
    <definedName name="diasdasemana_posteriores">{"Domingo","Sábado","Sexta-feira","Quinta-feira","Quarta-feira","Terça-feira","Segunda-feira"}</definedName>
    <definedName name="mês" localSheetId="7">MATCH(ABRIL!MêsParaExibição,meses,0)</definedName>
    <definedName name="mês" localSheetId="11">MATCH(AGOSTO!MêsParaExibição,meses,0)</definedName>
    <definedName name="mês" localSheetId="15">MATCH(DEZEMBRO!MêsParaExibição,meses,0)</definedName>
    <definedName name="mês" localSheetId="5">MATCH(FEVEREIRO!MêsParaExibição,meses,0)</definedName>
    <definedName name="mês" localSheetId="4">MATCH(JANEIRO!MêsParaExibição,meses,0)</definedName>
    <definedName name="mês" localSheetId="10">MATCH(JULHO!MêsParaExibição,meses,0)</definedName>
    <definedName name="mês" localSheetId="9">MATCH(JUNHO!MêsParaExibição,meses,0)</definedName>
    <definedName name="mês" localSheetId="8">MATCH(MAIO!MêsParaExibição,meses,0)</definedName>
    <definedName name="mês" localSheetId="6">MATCH(MARÇO!MêsParaExibição,meses,0)</definedName>
    <definedName name="mês" localSheetId="14">MATCH(NOVEMBRO!MêsParaExibição,meses,0)</definedName>
    <definedName name="mês" localSheetId="13">MATCH(OUTUBRO!MêsParaExibição,meses,0)</definedName>
    <definedName name="mês" localSheetId="12">MATCH(SETEMBRO!MêsParaExibição,meses,0)</definedName>
    <definedName name="meses">{"Janeiro","Fevereiro","Março","Abril","Maio","Junho","Julho","Agosto","Setembro","Outubro","Novembro","Dezembro"}</definedName>
    <definedName name="MêsParaExibição" localSheetId="7">ABRIL!$C$1</definedName>
    <definedName name="MêsParaExibição" localSheetId="11">AGOSTO!$C$1</definedName>
    <definedName name="MêsParaExibição" localSheetId="15">DEZEMBRO!$C$1</definedName>
    <definedName name="MêsParaExibição" localSheetId="5">FEVEREIRO!$C$1</definedName>
    <definedName name="MêsParaExibição" localSheetId="4">JANEIRO!$C$1</definedName>
    <definedName name="MêsParaExibição" localSheetId="10">JULHO!$C$1</definedName>
    <definedName name="MêsParaExibição" localSheetId="9">JUNHO!$C$1</definedName>
    <definedName name="MêsParaExibição" localSheetId="8">MAIO!$C$1</definedName>
    <definedName name="MêsParaExibição" localSheetId="6">MARÇO!$C$1</definedName>
    <definedName name="MêsParaExibição" localSheetId="14">NOVEMBRO!$C$1</definedName>
    <definedName name="MêsParaExibição" localSheetId="13">OUTUBRO!$C$1</definedName>
    <definedName name="MêsParaExibição" localSheetId="12">SETEMBRO!$C$1</definedName>
    <definedName name="MêsParaExibiçãoNúmero" localSheetId="7">MATCH(ABRIL!MêsParaExibição,meses,0)</definedName>
    <definedName name="MêsParaExibiçãoNúmero" localSheetId="11">MATCH(AGOSTO!MêsParaExibição,meses,0)</definedName>
    <definedName name="MêsParaExibiçãoNúmero" localSheetId="15">MATCH(DEZEMBRO!MêsParaExibição,meses,0)</definedName>
    <definedName name="MêsParaExibiçãoNúmero" localSheetId="5">MATCH(FEVEREIRO!MêsParaExibição,meses,0)</definedName>
    <definedName name="MêsParaExibiçãoNúmero" localSheetId="4">MATCH(JANEIRO!MêsParaExibição,meses,0)</definedName>
    <definedName name="MêsParaExibiçãoNúmero" localSheetId="10">MATCH(JULHO!MêsParaExibição,meses,0)</definedName>
    <definedName name="MêsParaExibiçãoNúmero" localSheetId="9">MATCH(JUNHO!MêsParaExibição,meses,0)</definedName>
    <definedName name="MêsParaExibiçãoNúmero" localSheetId="8">MATCH(MAIO!MêsParaExibição,meses,0)</definedName>
    <definedName name="MêsParaExibiçãoNúmero" localSheetId="6">MATCH(MARÇO!MêsParaExibição,meses,0)</definedName>
    <definedName name="MêsParaExibiçãoNúmero" localSheetId="14">MATCH(NOVEMBRO!MêsParaExibição,meses,0)</definedName>
    <definedName name="MêsParaExibiçãoNúmero" localSheetId="13">MATCH(OUTUBRO!MêsParaExibição,meses,0)</definedName>
    <definedName name="MêsParaExibiçãoNúmero" localSheetId="12">MATCH(SETEMBRO!MêsParaExibição,meses,0)</definedName>
    <definedName name="ndx" localSheetId="7">ROUNDUP(MATCH(2,1/FREQUENCY(DATE(ABRIL!AnoParaExibição,ABRIL!MêsParaExibiçãoNúmero,1),ABRIL!calendário))/7,0)</definedName>
    <definedName name="ndx" localSheetId="11">ROUNDUP(MATCH(2,1/FREQUENCY(DATE(AGOSTO!AnoParaExibição,AGOSTO!MêsParaExibiçãoNúmero,1),AGOSTO!calendário))/7,0)</definedName>
    <definedName name="ndx" localSheetId="15">ROUNDUP(MATCH(2,1/FREQUENCY(DATE(DEZEMBRO!AnoParaExibição,DEZEMBRO!MêsParaExibiçãoNúmero,1),DEZEMBRO!calendário))/7,0)</definedName>
    <definedName name="ndx" localSheetId="5">ROUNDUP(MATCH(2,1/FREQUENCY(DATE(FEVEREIRO!AnoParaExibição,FEVEREIRO!MêsParaExibiçãoNúmero,1),FEVEREIRO!calendário))/7,0)</definedName>
    <definedName name="ndx" localSheetId="4">ROUNDUP(MATCH(2,1/FREQUENCY(DATE(JANEIRO!AnoParaExibição,JANEIRO!MêsParaExibiçãoNúmero,1),JANEIRO!calendário))/7,0)</definedName>
    <definedName name="ndx" localSheetId="10">ROUNDUP(MATCH(2,1/FREQUENCY(DATE(JULHO!AnoParaExibição,JULHO!MêsParaExibiçãoNúmero,1),JULHO!calendário))/7,0)</definedName>
    <definedName name="ndx" localSheetId="9">ROUNDUP(MATCH(2,1/FREQUENCY(DATE(JUNHO!AnoParaExibição,JUNHO!MêsParaExibiçãoNúmero,1),JUNHO!calendário))/7,0)</definedName>
    <definedName name="ndx" localSheetId="8">ROUNDUP(MATCH(2,1/FREQUENCY(DATE(MAIO!AnoParaExibição,MAIO!MêsParaExibiçãoNúmero,1),MAIO!calendário))/7,0)</definedName>
    <definedName name="ndx" localSheetId="6">ROUNDUP(MATCH(2,1/FREQUENCY(DATE(MARÇO!AnoParaExibição,MARÇO!MêsParaExibiçãoNúmero,1),MARÇO!calendário))/7,0)</definedName>
    <definedName name="ndx" localSheetId="14">ROUNDUP(MATCH(2,1/FREQUENCY(DATE(NOVEMBRO!AnoParaExibição,NOVEMBRO!MêsParaExibiçãoNúmero,1),NOVEMBRO!calendário))/7,0)</definedName>
    <definedName name="ndx" localSheetId="13">ROUNDUP(MATCH(2,1/FREQUENCY(DATE(OUTUBRO!AnoParaExibição,OUTUBRO!MêsParaExibiçãoNúmero,1),OUTUBRO!calendário))/7,0)</definedName>
    <definedName name="ndx" localSheetId="12">ROUNDUP(MATCH(2,1/FREQUENCY(DATE(SETEMBRO!AnoParaExibição,SETEMBRO!MêsParaExibiçãoNúmero,1),SETEMBRO!calendário))/7,0)</definedName>
    <definedName name="padrãodedias">{1,1,2,2,3,3,4,4,5,5,6,6,7}</definedName>
    <definedName name="primeiradata" localSheetId="7">DATE(ABRIL!AnoParaExibição,ABRIL!mês,1)</definedName>
    <definedName name="primeiradata" localSheetId="11">DATE(AGOSTO!AnoParaExibição,AGOSTO!mês,1)</definedName>
    <definedName name="primeiradata" localSheetId="15">DATE(DEZEMBRO!AnoParaExibição,DEZEMBRO!mês,1)</definedName>
    <definedName name="primeiradata" localSheetId="5">DATE(FEVEREIRO!AnoParaExibição,FEVEREIRO!mês,1)</definedName>
    <definedName name="primeiradata" localSheetId="4">DATE(JANEIRO!AnoParaExibição,JANEIRO!mês,1)</definedName>
    <definedName name="primeiradata" localSheetId="10">DATE(JULHO!AnoParaExibição,JULHO!mês,1)</definedName>
    <definedName name="primeiradata" localSheetId="9">DATE(JUNHO!AnoParaExibição,JUNHO!mês,1)</definedName>
    <definedName name="primeiradata" localSheetId="8">DATE(MAIO!AnoParaExibição,MAIO!mês,1)</definedName>
    <definedName name="primeiradata" localSheetId="6">DATE(MARÇO!AnoParaExibição,MARÇO!mês,1)</definedName>
    <definedName name="primeiradata" localSheetId="14">DATE(NOVEMBRO!AnoParaExibição,NOVEMBRO!mês,1)</definedName>
    <definedName name="primeiradata" localSheetId="13">DATE(OUTUBRO!AnoParaExibição,OUTUBRO!mês,1)</definedName>
    <definedName name="primeiradata" localSheetId="12">DATE(SETEMBRO!AnoParaExibição,SETEMBRO!mês,1)</definedName>
    <definedName name="semanas">{0;1;2;3;4;5;6}</definedName>
    <definedName name="tabeladedias">dias+semanas*7</definedName>
    <definedName name="_xlnm.Print_Titles" localSheetId="7">ABRIL!$3:$3</definedName>
    <definedName name="_xlnm.Print_Titles" localSheetId="11">AGOSTO!$3:$3</definedName>
    <definedName name="_xlnm.Print_Titles" localSheetId="15">DEZEMBRO!$3:$3</definedName>
    <definedName name="_xlnm.Print_Titles" localSheetId="5">FEVEREIRO!$3:$3</definedName>
    <definedName name="_xlnm.Print_Titles" localSheetId="4">JANEIRO!$3:$3</definedName>
    <definedName name="_xlnm.Print_Titles" localSheetId="10">JULHO!$3:$3</definedName>
    <definedName name="_xlnm.Print_Titles" localSheetId="9">JUNHO!$3:$3</definedName>
    <definedName name="_xlnm.Print_Titles" localSheetId="8">MAIO!$3:$3</definedName>
    <definedName name="_xlnm.Print_Titles" localSheetId="6">MARÇO!$3:$3</definedName>
    <definedName name="_xlnm.Print_Titles" localSheetId="14">NOVEMBRO!$3:$3</definedName>
    <definedName name="_xlnm.Print_Titles" localSheetId="13">OUTUBRO!$3:$3</definedName>
    <definedName name="_xlnm.Print_Titles" localSheetId="12">SETEMBRO!$3:$3</definedName>
  </definedNames>
  <calcPr calcId="162913"/>
</workbook>
</file>

<file path=xl/calcChain.xml><?xml version="1.0" encoding="utf-8"?>
<calcChain xmlns="http://schemas.openxmlformats.org/spreadsheetml/2006/main">
  <c r="B37" i="21" l="1"/>
  <c r="C37" i="21"/>
  <c r="D37" i="21"/>
  <c r="E37" i="21"/>
  <c r="F37" i="21"/>
  <c r="G37" i="21"/>
  <c r="H37" i="21"/>
  <c r="I37" i="21"/>
  <c r="J37" i="21"/>
  <c r="B38" i="21"/>
  <c r="C38" i="21"/>
  <c r="D38" i="21"/>
  <c r="E38" i="21"/>
  <c r="F38" i="21"/>
  <c r="G38" i="21"/>
  <c r="H38" i="21"/>
  <c r="I38" i="21"/>
  <c r="J38" i="21"/>
  <c r="B39" i="21"/>
  <c r="C39" i="21"/>
  <c r="D39" i="21"/>
  <c r="E39" i="21"/>
  <c r="F39" i="21"/>
  <c r="G39" i="21"/>
  <c r="H39" i="21"/>
  <c r="I39" i="21"/>
  <c r="J39" i="21"/>
  <c r="B40" i="21"/>
  <c r="C40" i="21"/>
  <c r="D40" i="21"/>
  <c r="E40" i="21"/>
  <c r="F40" i="21"/>
  <c r="G40" i="21"/>
  <c r="H40" i="21"/>
  <c r="I40" i="21"/>
  <c r="J40" i="21"/>
  <c r="B41" i="21"/>
  <c r="C41" i="21"/>
  <c r="D41" i="21"/>
  <c r="E41" i="21"/>
  <c r="F41" i="21"/>
  <c r="G41" i="21"/>
  <c r="H41" i="21"/>
  <c r="I41" i="21"/>
  <c r="J41" i="21"/>
  <c r="B42" i="21"/>
  <c r="C42" i="21"/>
  <c r="D42" i="21"/>
  <c r="E42" i="21"/>
  <c r="F42" i="21"/>
  <c r="G42" i="21"/>
  <c r="H42" i="21"/>
  <c r="I42" i="21"/>
  <c r="J42" i="21"/>
  <c r="B43" i="21"/>
  <c r="C43" i="21"/>
  <c r="D43" i="21"/>
  <c r="E43" i="21"/>
  <c r="F43" i="21"/>
  <c r="G43" i="21"/>
  <c r="H43" i="21"/>
  <c r="I43" i="21"/>
  <c r="J43" i="21"/>
  <c r="B44" i="21"/>
  <c r="C44" i="21"/>
  <c r="D44" i="21"/>
  <c r="E44" i="21"/>
  <c r="F44" i="21"/>
  <c r="G44" i="21"/>
  <c r="H44" i="21"/>
  <c r="I44" i="21"/>
  <c r="J44" i="21"/>
  <c r="B45" i="21"/>
  <c r="C45" i="21"/>
  <c r="D45" i="21"/>
  <c r="E45" i="21"/>
  <c r="F45" i="21"/>
  <c r="G45" i="21"/>
  <c r="H45" i="21"/>
  <c r="I45" i="21"/>
  <c r="J45" i="21"/>
  <c r="B46" i="21"/>
  <c r="C46" i="21"/>
  <c r="D46" i="21"/>
  <c r="E46" i="21"/>
  <c r="F46" i="21"/>
  <c r="G46" i="21"/>
  <c r="H46" i="21"/>
  <c r="I46" i="21"/>
  <c r="J46" i="21"/>
  <c r="B47" i="21"/>
  <c r="C47" i="21"/>
  <c r="D47" i="21"/>
  <c r="E47" i="21"/>
  <c r="F47" i="21"/>
  <c r="G47" i="21"/>
  <c r="H47" i="21"/>
  <c r="I47" i="21"/>
  <c r="J47" i="21"/>
  <c r="B48" i="21"/>
  <c r="C48" i="21"/>
  <c r="D48" i="21"/>
  <c r="E48" i="21"/>
  <c r="F48" i="21"/>
  <c r="G48" i="21"/>
  <c r="H48" i="21"/>
  <c r="I48" i="21"/>
  <c r="J48" i="21"/>
  <c r="E3" i="20"/>
  <c r="F3" i="20"/>
  <c r="G3" i="20"/>
  <c r="H3" i="20"/>
  <c r="I3" i="20"/>
  <c r="J3" i="20"/>
  <c r="K3" i="20"/>
  <c r="L3" i="20"/>
  <c r="M3" i="20"/>
  <c r="N3" i="20"/>
  <c r="O3" i="20"/>
  <c r="P3" i="20"/>
  <c r="E4" i="20"/>
  <c r="F4" i="20"/>
  <c r="G4" i="20"/>
  <c r="H4" i="20"/>
  <c r="I4" i="20"/>
  <c r="J4" i="20"/>
  <c r="K4" i="20"/>
  <c r="L4" i="20"/>
  <c r="M4" i="20"/>
  <c r="N4" i="20"/>
  <c r="O4" i="20"/>
  <c r="P4" i="20"/>
  <c r="E5" i="20"/>
  <c r="F5" i="20"/>
  <c r="G5" i="20"/>
  <c r="H5" i="20"/>
  <c r="I5" i="20"/>
  <c r="J5" i="20"/>
  <c r="K5" i="20"/>
  <c r="L5" i="20"/>
  <c r="M5" i="20"/>
  <c r="N5" i="20"/>
  <c r="O5" i="20"/>
  <c r="P5" i="20"/>
  <c r="E6" i="20"/>
  <c r="F6" i="20"/>
  <c r="G6" i="20"/>
  <c r="H6" i="20"/>
  <c r="I6" i="20"/>
  <c r="J6" i="20"/>
  <c r="K6" i="20"/>
  <c r="L6" i="20"/>
  <c r="M6" i="20"/>
  <c r="N6" i="20"/>
  <c r="O6" i="20"/>
  <c r="P6" i="20"/>
  <c r="E7" i="20"/>
  <c r="F7" i="20"/>
  <c r="G7" i="20"/>
  <c r="H7" i="20"/>
  <c r="I7" i="20"/>
  <c r="J7" i="20"/>
  <c r="K7" i="20"/>
  <c r="L7" i="20"/>
  <c r="M7" i="20"/>
  <c r="N7" i="20"/>
  <c r="O7" i="20"/>
  <c r="P7" i="20"/>
  <c r="B22" i="17" l="1" a="1"/>
  <c r="B22" i="16" a="1"/>
  <c r="H22" i="16" s="1"/>
  <c r="B10" i="15" a="1"/>
  <c r="H10" i="15" s="1"/>
  <c r="B21" i="13" a="1"/>
  <c r="H21" i="13" s="1"/>
  <c r="B14" i="12" a="1"/>
  <c r="B14" i="11" a="1"/>
  <c r="B22" i="10" a="1"/>
  <c r="B20" i="8" a="1"/>
  <c r="B16" i="7" a="1"/>
  <c r="B4" i="17" l="1" a="1"/>
  <c r="F4" i="17" s="1"/>
  <c r="B16" i="17" a="1"/>
  <c r="F16" i="17" s="1"/>
  <c r="H22" i="17"/>
  <c r="B22" i="17"/>
  <c r="G22" i="17"/>
  <c r="F22" i="17"/>
  <c r="D22" i="17"/>
  <c r="E22" i="17"/>
  <c r="C22" i="17"/>
  <c r="B8" i="17" a="1"/>
  <c r="B19" i="17" a="1"/>
  <c r="B3" i="17" a="1"/>
  <c r="B12" i="17" a="1"/>
  <c r="B3" i="16" a="1"/>
  <c r="H3" i="16" s="1"/>
  <c r="B8" i="16" a="1"/>
  <c r="D8" i="16" s="1"/>
  <c r="B12" i="16" a="1"/>
  <c r="H12" i="16" s="1"/>
  <c r="B16" i="16" a="1"/>
  <c r="F16" i="16" s="1"/>
  <c r="B19" i="16" a="1"/>
  <c r="E19" i="16" s="1"/>
  <c r="B4" i="16" a="1"/>
  <c r="F4" i="16" s="1"/>
  <c r="C22" i="16"/>
  <c r="D22" i="16"/>
  <c r="E22" i="16"/>
  <c r="F22" i="16"/>
  <c r="G22" i="16"/>
  <c r="B22" i="16"/>
  <c r="B3" i="15" a="1"/>
  <c r="H3" i="15" s="1"/>
  <c r="B4" i="15" a="1"/>
  <c r="F4" i="15" s="1"/>
  <c r="B6" i="15" a="1"/>
  <c r="D6" i="15" s="1"/>
  <c r="B14" i="15" a="1"/>
  <c r="F14" i="15" s="1"/>
  <c r="B21" i="15" a="1"/>
  <c r="H21" i="15" s="1"/>
  <c r="B18" i="15" a="1"/>
  <c r="B18" i="15" s="1"/>
  <c r="D10" i="15"/>
  <c r="C10" i="15"/>
  <c r="E10" i="15"/>
  <c r="F10" i="15"/>
  <c r="G10" i="15"/>
  <c r="B10" i="15"/>
  <c r="B7" i="13" a="1"/>
  <c r="F7" i="13" s="1"/>
  <c r="B11" i="13" a="1"/>
  <c r="H11" i="13" s="1"/>
  <c r="B15" i="13" a="1"/>
  <c r="F15" i="13" s="1"/>
  <c r="B3" i="13" a="1"/>
  <c r="H3" i="13" s="1"/>
  <c r="B18" i="13" a="1"/>
  <c r="D18" i="13" s="1"/>
  <c r="B4" i="13" a="1"/>
  <c r="F4" i="13" s="1"/>
  <c r="C21" i="13"/>
  <c r="D21" i="13"/>
  <c r="E21" i="13"/>
  <c r="F21" i="13"/>
  <c r="G21" i="13"/>
  <c r="B21" i="13"/>
  <c r="B3" i="12" a="1"/>
  <c r="H3" i="12" s="1"/>
  <c r="B11" i="12" a="1"/>
  <c r="H11" i="12" s="1"/>
  <c r="B17" i="12" a="1"/>
  <c r="D17" i="12" s="1"/>
  <c r="B7" i="12" a="1"/>
  <c r="D7" i="12" s="1"/>
  <c r="B20" i="12" a="1"/>
  <c r="H20" i="12" s="1"/>
  <c r="F14" i="12"/>
  <c r="E14" i="12"/>
  <c r="D14" i="12"/>
  <c r="C14" i="12"/>
  <c r="H14" i="12"/>
  <c r="B14" i="12"/>
  <c r="G14" i="12"/>
  <c r="B4" i="12" a="1"/>
  <c r="B19" i="10" a="1"/>
  <c r="D19" i="10" s="1"/>
  <c r="B7" i="11" a="1"/>
  <c r="H7" i="11" s="1"/>
  <c r="B17" i="11" a="1"/>
  <c r="H17" i="11" s="1"/>
  <c r="D14" i="11"/>
  <c r="C14" i="11"/>
  <c r="H14" i="11"/>
  <c r="B14" i="11"/>
  <c r="G14" i="11"/>
  <c r="F14" i="11"/>
  <c r="E14" i="11"/>
  <c r="B3" i="11" a="1"/>
  <c r="B11" i="11" a="1"/>
  <c r="B20" i="11" a="1"/>
  <c r="B4" i="10" a="1"/>
  <c r="F4" i="10" s="1"/>
  <c r="B7" i="10" a="1"/>
  <c r="D7" i="10" s="1"/>
  <c r="B4" i="11" a="1"/>
  <c r="B16" i="10" a="1"/>
  <c r="F16" i="10" s="1"/>
  <c r="H22" i="10"/>
  <c r="B22" i="10"/>
  <c r="G22" i="10"/>
  <c r="F22" i="10"/>
  <c r="E22" i="10"/>
  <c r="C22" i="10"/>
  <c r="D22" i="10"/>
  <c r="B3" i="10" a="1"/>
  <c r="B11" i="10" a="1"/>
  <c r="B6" i="8" a="1"/>
  <c r="D6" i="8" s="1"/>
  <c r="B17" i="8" a="1"/>
  <c r="D17" i="8" s="1"/>
  <c r="H20" i="8"/>
  <c r="B20" i="8"/>
  <c r="G20" i="8"/>
  <c r="E20" i="8"/>
  <c r="D20" i="8"/>
  <c r="C20" i="8"/>
  <c r="F20" i="8"/>
  <c r="B4" i="8" a="1"/>
  <c r="B14" i="8" a="1"/>
  <c r="B3" i="8" a="1"/>
  <c r="B10" i="8" a="1"/>
  <c r="B8" i="7" a="1"/>
  <c r="G8" i="7" s="1"/>
  <c r="B20" i="7" a="1"/>
  <c r="F20" i="7" s="1"/>
  <c r="C16" i="7"/>
  <c r="H16" i="7"/>
  <c r="B16" i="7"/>
  <c r="G16" i="7"/>
  <c r="F16" i="7"/>
  <c r="E16" i="7"/>
  <c r="D16" i="7"/>
  <c r="B3" i="7" a="1"/>
  <c r="B12" i="7" a="1"/>
  <c r="B23" i="7" a="1"/>
  <c r="B4" i="7" a="1"/>
  <c r="B21" i="5" a="1"/>
  <c r="B21" i="4" a="1"/>
  <c r="H4" i="17" l="1"/>
  <c r="B4" i="17"/>
  <c r="E4" i="17"/>
  <c r="D4" i="17"/>
  <c r="C4" i="17"/>
  <c r="G4" i="17"/>
  <c r="G16" i="16"/>
  <c r="F8" i="16"/>
  <c r="C16" i="17"/>
  <c r="E8" i="16"/>
  <c r="H8" i="16"/>
  <c r="G8" i="16"/>
  <c r="E16" i="17"/>
  <c r="H16" i="17"/>
  <c r="G12" i="16"/>
  <c r="B16" i="17"/>
  <c r="G16" i="17"/>
  <c r="D16" i="17"/>
  <c r="D19" i="17"/>
  <c r="C19" i="17"/>
  <c r="H19" i="17"/>
  <c r="B19" i="17"/>
  <c r="F19" i="17"/>
  <c r="G19" i="17"/>
  <c r="E19" i="17"/>
  <c r="H12" i="17"/>
  <c r="B12" i="17"/>
  <c r="G12" i="17"/>
  <c r="F12" i="17"/>
  <c r="C12" i="17"/>
  <c r="D12" i="17"/>
  <c r="E12" i="17"/>
  <c r="D8" i="17"/>
  <c r="C8" i="17"/>
  <c r="H8" i="17"/>
  <c r="B8" i="17"/>
  <c r="E8" i="17"/>
  <c r="F8" i="17"/>
  <c r="G8" i="17"/>
  <c r="H3" i="17"/>
  <c r="B3" i="17"/>
  <c r="G3" i="17"/>
  <c r="F3" i="17"/>
  <c r="D3" i="17"/>
  <c r="C3" i="17"/>
  <c r="E3" i="17"/>
  <c r="C12" i="16"/>
  <c r="B8" i="16"/>
  <c r="D3" i="16"/>
  <c r="C3" i="16"/>
  <c r="F3" i="16"/>
  <c r="E3" i="16"/>
  <c r="D16" i="16"/>
  <c r="G3" i="16"/>
  <c r="D4" i="16"/>
  <c r="H16" i="16"/>
  <c r="G3" i="15"/>
  <c r="B3" i="16"/>
  <c r="F12" i="16"/>
  <c r="C8" i="16"/>
  <c r="E4" i="16"/>
  <c r="C4" i="16"/>
  <c r="H4" i="16"/>
  <c r="B12" i="16"/>
  <c r="E16" i="16"/>
  <c r="G19" i="16"/>
  <c r="B4" i="16"/>
  <c r="G4" i="16"/>
  <c r="H19" i="16"/>
  <c r="C16" i="16"/>
  <c r="B16" i="16"/>
  <c r="C6" i="15"/>
  <c r="F6" i="15"/>
  <c r="B19" i="16"/>
  <c r="E12" i="16"/>
  <c r="D12" i="16"/>
  <c r="D19" i="16"/>
  <c r="C19" i="16"/>
  <c r="B21" i="15"/>
  <c r="F19" i="16"/>
  <c r="H6" i="15"/>
  <c r="B3" i="15"/>
  <c r="C4" i="15"/>
  <c r="G18" i="15"/>
  <c r="E21" i="15"/>
  <c r="C21" i="15"/>
  <c r="D4" i="15"/>
  <c r="E4" i="15"/>
  <c r="G21" i="15"/>
  <c r="F21" i="15"/>
  <c r="E3" i="15"/>
  <c r="D21" i="15"/>
  <c r="C3" i="15"/>
  <c r="E14" i="15"/>
  <c r="H18" i="15"/>
  <c r="G14" i="15"/>
  <c r="G6" i="15"/>
  <c r="D14" i="15"/>
  <c r="G4" i="15"/>
  <c r="B4" i="15"/>
  <c r="C14" i="15"/>
  <c r="F18" i="15"/>
  <c r="B14" i="15"/>
  <c r="E6" i="15"/>
  <c r="C11" i="13"/>
  <c r="F3" i="15"/>
  <c r="H14" i="15"/>
  <c r="D3" i="15"/>
  <c r="B6" i="15"/>
  <c r="H4" i="15"/>
  <c r="D18" i="15"/>
  <c r="E18" i="15"/>
  <c r="C18" i="15"/>
  <c r="F18" i="13"/>
  <c r="H18" i="13"/>
  <c r="B18" i="13"/>
  <c r="E18" i="13"/>
  <c r="C18" i="13"/>
  <c r="G18" i="13"/>
  <c r="F3" i="13"/>
  <c r="C3" i="13"/>
  <c r="E7" i="13"/>
  <c r="G3" i="13"/>
  <c r="G11" i="13"/>
  <c r="H7" i="13"/>
  <c r="B7" i="13"/>
  <c r="C11" i="12"/>
  <c r="G7" i="13"/>
  <c r="B15" i="13"/>
  <c r="B3" i="13"/>
  <c r="F11" i="12"/>
  <c r="D15" i="13"/>
  <c r="C15" i="13"/>
  <c r="D11" i="13"/>
  <c r="C3" i="12"/>
  <c r="B11" i="13"/>
  <c r="E4" i="13"/>
  <c r="F11" i="13"/>
  <c r="E11" i="13"/>
  <c r="G15" i="13"/>
  <c r="H4" i="13"/>
  <c r="C4" i="13"/>
  <c r="B4" i="13"/>
  <c r="E15" i="13"/>
  <c r="D4" i="13"/>
  <c r="E3" i="13"/>
  <c r="H15" i="13"/>
  <c r="D3" i="13"/>
  <c r="G4" i="13"/>
  <c r="D7" i="13"/>
  <c r="C7" i="13"/>
  <c r="F3" i="12"/>
  <c r="E3" i="12"/>
  <c r="B3" i="12"/>
  <c r="G3" i="12"/>
  <c r="D3" i="12"/>
  <c r="H19" i="10"/>
  <c r="E11" i="12"/>
  <c r="F19" i="10"/>
  <c r="B11" i="12"/>
  <c r="C19" i="10"/>
  <c r="G11" i="12"/>
  <c r="D11" i="12"/>
  <c r="H17" i="12"/>
  <c r="G19" i="10"/>
  <c r="F7" i="12"/>
  <c r="E17" i="12"/>
  <c r="E7" i="12"/>
  <c r="E20" i="12"/>
  <c r="B17" i="12"/>
  <c r="G17" i="12"/>
  <c r="H7" i="12"/>
  <c r="F17" i="12"/>
  <c r="C17" i="12"/>
  <c r="G20" i="12"/>
  <c r="B7" i="11"/>
  <c r="B20" i="12"/>
  <c r="B7" i="12"/>
  <c r="F20" i="12"/>
  <c r="D20" i="12"/>
  <c r="C20" i="12"/>
  <c r="E17" i="11"/>
  <c r="C7" i="12"/>
  <c r="G7" i="12"/>
  <c r="G4" i="10"/>
  <c r="G7" i="11"/>
  <c r="E4" i="10"/>
  <c r="E19" i="10"/>
  <c r="F7" i="11"/>
  <c r="D7" i="11"/>
  <c r="F4" i="12"/>
  <c r="E4" i="12"/>
  <c r="D4" i="12"/>
  <c r="C4" i="12"/>
  <c r="H4" i="12"/>
  <c r="B4" i="12"/>
  <c r="G4" i="12"/>
  <c r="B19" i="10"/>
  <c r="B17" i="11"/>
  <c r="E7" i="11"/>
  <c r="H16" i="10"/>
  <c r="G17" i="11"/>
  <c r="C7" i="11"/>
  <c r="B16" i="10"/>
  <c r="G16" i="10"/>
  <c r="C17" i="11"/>
  <c r="C16" i="10"/>
  <c r="B4" i="10"/>
  <c r="F17" i="11"/>
  <c r="D17" i="11"/>
  <c r="D16" i="10"/>
  <c r="B7" i="10"/>
  <c r="G7" i="10"/>
  <c r="F7" i="10"/>
  <c r="F20" i="11"/>
  <c r="E20" i="11"/>
  <c r="D20" i="11"/>
  <c r="C20" i="11"/>
  <c r="H20" i="11"/>
  <c r="B20" i="11"/>
  <c r="G20" i="11"/>
  <c r="C4" i="10"/>
  <c r="D4" i="10"/>
  <c r="H4" i="10"/>
  <c r="C4" i="11"/>
  <c r="D4" i="11"/>
  <c r="H4" i="11"/>
  <c r="B4" i="11"/>
  <c r="G4" i="11"/>
  <c r="F4" i="11"/>
  <c r="E4" i="11"/>
  <c r="F11" i="11"/>
  <c r="E11" i="11"/>
  <c r="D11" i="11"/>
  <c r="C11" i="11"/>
  <c r="H11" i="11"/>
  <c r="B11" i="11"/>
  <c r="G11" i="11"/>
  <c r="E16" i="10"/>
  <c r="E7" i="10"/>
  <c r="E3" i="11"/>
  <c r="F3" i="11"/>
  <c r="D3" i="11"/>
  <c r="C3" i="11"/>
  <c r="H3" i="11"/>
  <c r="B3" i="11"/>
  <c r="G3" i="11"/>
  <c r="C7" i="10"/>
  <c r="H7" i="10"/>
  <c r="H11" i="10"/>
  <c r="B11" i="10"/>
  <c r="G11" i="10"/>
  <c r="F11" i="10"/>
  <c r="C11" i="10"/>
  <c r="E11" i="10"/>
  <c r="D11" i="10"/>
  <c r="H3" i="10"/>
  <c r="B3" i="10"/>
  <c r="E3" i="10"/>
  <c r="G3" i="10"/>
  <c r="F3" i="10"/>
  <c r="C3" i="10"/>
  <c r="D3" i="10"/>
  <c r="F6" i="8"/>
  <c r="G17" i="8"/>
  <c r="H17" i="8"/>
  <c r="H6" i="8"/>
  <c r="E6" i="8"/>
  <c r="B6" i="8"/>
  <c r="G6" i="8"/>
  <c r="F17" i="8"/>
  <c r="C6" i="8"/>
  <c r="C17" i="8"/>
  <c r="E17" i="8"/>
  <c r="B17" i="8"/>
  <c r="F14" i="8"/>
  <c r="E14" i="8"/>
  <c r="H14" i="8"/>
  <c r="B14" i="8"/>
  <c r="G14" i="8"/>
  <c r="D14" i="8"/>
  <c r="C14" i="8"/>
  <c r="H10" i="8"/>
  <c r="B10" i="8"/>
  <c r="G10" i="8"/>
  <c r="D10" i="8"/>
  <c r="C10" i="8"/>
  <c r="F10" i="8"/>
  <c r="E10" i="8"/>
  <c r="H3" i="8"/>
  <c r="B3" i="8"/>
  <c r="E3" i="8"/>
  <c r="D3" i="8"/>
  <c r="C3" i="8"/>
  <c r="G3" i="8"/>
  <c r="F3" i="8"/>
  <c r="F4" i="8"/>
  <c r="C4" i="8"/>
  <c r="H4" i="8"/>
  <c r="B4" i="8"/>
  <c r="G4" i="8"/>
  <c r="E4" i="8"/>
  <c r="D4" i="8"/>
  <c r="F8" i="7"/>
  <c r="C8" i="7"/>
  <c r="E8" i="7"/>
  <c r="H8" i="7"/>
  <c r="D8" i="7"/>
  <c r="H20" i="7"/>
  <c r="E20" i="7"/>
  <c r="C20" i="7"/>
  <c r="B8" i="7"/>
  <c r="G20" i="7"/>
  <c r="D20" i="7"/>
  <c r="B20" i="7"/>
  <c r="D23" i="7"/>
  <c r="C23" i="7"/>
  <c r="H23" i="7"/>
  <c r="B23" i="7"/>
  <c r="G23" i="7"/>
  <c r="F23" i="7"/>
  <c r="E23" i="7"/>
  <c r="E3" i="7"/>
  <c r="D3" i="7"/>
  <c r="C3" i="7"/>
  <c r="H3" i="7"/>
  <c r="B3" i="7"/>
  <c r="G3" i="7"/>
  <c r="F3" i="7"/>
  <c r="E12" i="7"/>
  <c r="D12" i="7"/>
  <c r="C12" i="7"/>
  <c r="H12" i="7"/>
  <c r="B12" i="7"/>
  <c r="G12" i="7"/>
  <c r="F12" i="7"/>
  <c r="C4" i="7"/>
  <c r="H4" i="7"/>
  <c r="B4" i="7"/>
  <c r="G4" i="7"/>
  <c r="F4" i="7"/>
  <c r="E4" i="7"/>
  <c r="D4" i="7"/>
  <c r="F21" i="5"/>
  <c r="E21" i="5"/>
  <c r="D21" i="5"/>
  <c r="C21" i="5"/>
  <c r="B21" i="5"/>
  <c r="G21" i="5"/>
  <c r="H21" i="5"/>
  <c r="B4" i="5" a="1"/>
  <c r="B15" i="5" a="1"/>
  <c r="B7" i="5" a="1"/>
  <c r="B18" i="5" a="1"/>
  <c r="B3" i="5" a="1"/>
  <c r="B11" i="5" a="1"/>
  <c r="F21" i="4"/>
  <c r="E21" i="4"/>
  <c r="D21" i="4"/>
  <c r="C21" i="4"/>
  <c r="B21" i="4"/>
  <c r="H21" i="4"/>
  <c r="G21" i="4"/>
  <c r="B3" i="4" a="1"/>
  <c r="B7" i="4" a="1"/>
  <c r="B15" i="4" a="1"/>
  <c r="B4" i="4" a="1"/>
  <c r="B18" i="4" a="1"/>
  <c r="B10" i="4" a="1"/>
  <c r="F11" i="5" l="1"/>
  <c r="E11" i="5"/>
  <c r="D11" i="5"/>
  <c r="C11" i="5"/>
  <c r="B11" i="5"/>
  <c r="G11" i="5"/>
  <c r="H11" i="5"/>
  <c r="F4" i="5"/>
  <c r="E4" i="5"/>
  <c r="D4" i="5"/>
  <c r="C4" i="5"/>
  <c r="B4" i="5"/>
  <c r="G4" i="5"/>
  <c r="H4" i="5"/>
  <c r="F3" i="5"/>
  <c r="E3" i="5"/>
  <c r="D3" i="5"/>
  <c r="C3" i="5"/>
  <c r="B3" i="5"/>
  <c r="H3" i="5"/>
  <c r="G3" i="5"/>
  <c r="F18" i="5"/>
  <c r="E18" i="5"/>
  <c r="D18" i="5"/>
  <c r="C18" i="5"/>
  <c r="B18" i="5"/>
  <c r="H18" i="5"/>
  <c r="G18" i="5"/>
  <c r="F7" i="5"/>
  <c r="E7" i="5"/>
  <c r="D7" i="5"/>
  <c r="C7" i="5"/>
  <c r="B7" i="5"/>
  <c r="H7" i="5"/>
  <c r="G7" i="5"/>
  <c r="F15" i="5"/>
  <c r="E15" i="5"/>
  <c r="D15" i="5"/>
  <c r="C15" i="5"/>
  <c r="B15" i="5"/>
  <c r="H15" i="5"/>
  <c r="G15" i="5"/>
  <c r="F15" i="4"/>
  <c r="E15" i="4"/>
  <c r="D15" i="4"/>
  <c r="C15" i="4"/>
  <c r="B15" i="4"/>
  <c r="H15" i="4"/>
  <c r="G15" i="4"/>
  <c r="F3" i="4"/>
  <c r="E3" i="4"/>
  <c r="D3" i="4"/>
  <c r="C3" i="4"/>
  <c r="B3" i="4"/>
  <c r="H3" i="4"/>
  <c r="G3" i="4"/>
  <c r="F7" i="4"/>
  <c r="E7" i="4"/>
  <c r="D7" i="4"/>
  <c r="C7" i="4"/>
  <c r="B7" i="4"/>
  <c r="H7" i="4"/>
  <c r="G7" i="4"/>
  <c r="F10" i="4"/>
  <c r="E10" i="4"/>
  <c r="D10" i="4"/>
  <c r="C10" i="4"/>
  <c r="B10" i="4"/>
  <c r="H10" i="4"/>
  <c r="G10" i="4"/>
  <c r="F4" i="4"/>
  <c r="E4" i="4"/>
  <c r="D4" i="4"/>
  <c r="C4" i="4"/>
  <c r="B4" i="4"/>
  <c r="H4" i="4"/>
  <c r="G4" i="4"/>
  <c r="F18" i="4"/>
  <c r="E18" i="4"/>
  <c r="D18" i="4"/>
  <c r="C18" i="4"/>
  <c r="B18" i="4"/>
  <c r="H18" i="4"/>
  <c r="G18" i="4"/>
  <c r="B21" i="1" a="1"/>
  <c r="D21" i="1" s="1"/>
  <c r="B17" i="1" a="1"/>
  <c r="F17" i="1" s="1"/>
  <c r="B23" i="1" a="1"/>
  <c r="F23" i="1" s="1"/>
  <c r="B3" i="1" a="1"/>
  <c r="B3" i="1" s="1"/>
  <c r="B4" i="1" a="1"/>
  <c r="F4" i="1" s="1"/>
  <c r="B8" i="1" a="1"/>
  <c r="C8" i="1" s="1"/>
  <c r="B12" i="1" a="1"/>
  <c r="E12" i="1" s="1"/>
  <c r="F21" i="1" l="1"/>
  <c r="E21" i="1"/>
  <c r="H21" i="1"/>
  <c r="B21" i="1"/>
  <c r="C21" i="1"/>
  <c r="G21" i="1"/>
  <c r="C23" i="1"/>
  <c r="F3" i="1"/>
  <c r="H17" i="1"/>
  <c r="E23" i="1"/>
  <c r="D23" i="1"/>
  <c r="C3" i="1"/>
  <c r="E17" i="1"/>
  <c r="B23" i="1"/>
  <c r="D3" i="1"/>
  <c r="C17" i="1"/>
  <c r="G3" i="1"/>
  <c r="E3" i="1"/>
  <c r="G4" i="1"/>
  <c r="B17" i="1"/>
  <c r="H3" i="1"/>
  <c r="H23" i="1"/>
  <c r="G23" i="1"/>
  <c r="G17" i="1"/>
  <c r="D17" i="1"/>
  <c r="B8" i="1"/>
  <c r="B4" i="1"/>
  <c r="F8" i="1"/>
  <c r="G8" i="1"/>
  <c r="C4" i="1"/>
  <c r="B12" i="1"/>
  <c r="D4" i="1"/>
  <c r="D12" i="1"/>
  <c r="H12" i="1"/>
  <c r="H8" i="1"/>
  <c r="E4" i="1"/>
  <c r="F12" i="1"/>
  <c r="G12" i="1"/>
  <c r="D8" i="1"/>
  <c r="C12" i="1"/>
  <c r="E8" i="1"/>
  <c r="H4" i="1"/>
</calcChain>
</file>

<file path=xl/sharedStrings.xml><?xml version="1.0" encoding="utf-8"?>
<sst xmlns="http://schemas.openxmlformats.org/spreadsheetml/2006/main" count="894" uniqueCount="272">
  <si>
    <t xml:space="preserve">  ANO CALENDÁRIO</t>
  </si>
  <si>
    <t>JANEIRO</t>
  </si>
  <si>
    <t>MARÇO</t>
  </si>
  <si>
    <t>FEVEREIRO</t>
  </si>
  <si>
    <t>Frente</t>
  </si>
  <si>
    <t>Recorrência</t>
  </si>
  <si>
    <t xml:space="preserve">Categoria </t>
  </si>
  <si>
    <t>Evento</t>
  </si>
  <si>
    <t>Prazo</t>
  </si>
  <si>
    <t>Unidade</t>
  </si>
  <si>
    <t>Observações</t>
  </si>
  <si>
    <t>RH</t>
  </si>
  <si>
    <t>Mensal</t>
  </si>
  <si>
    <t>Frequência</t>
  </si>
  <si>
    <t>Registro de faltas</t>
  </si>
  <si>
    <t>dia útil antes do dia 10 do mês subsequente ao mês da falta;</t>
  </si>
  <si>
    <t>DEAP</t>
  </si>
  <si>
    <t>Benefícios</t>
  </si>
  <si>
    <t>Prazo máximo para solicitação pelos funcionários</t>
  </si>
  <si>
    <t>dia 10 ou dia útil anterior a esta data</t>
  </si>
  <si>
    <t>DGEC</t>
  </si>
  <si>
    <t>Prazo máximo para recarga (Vale Alimentação, Vale Refeição e Vale Transporte)</t>
  </si>
  <si>
    <t>Contínuo</t>
  </si>
  <si>
    <t>Férias</t>
  </si>
  <si>
    <t>2 dias úteis antes do início das férias do funcionário</t>
  </si>
  <si>
    <t>PPE</t>
  </si>
  <si>
    <t>Envio do PPE</t>
  </si>
  <si>
    <t>dia 15 ou dia útil que o antecede</t>
  </si>
  <si>
    <t>Folha</t>
  </si>
  <si>
    <t>Adiantamento folha salarial</t>
  </si>
  <si>
    <t>2 dias úteis antes do dia 13</t>
  </si>
  <si>
    <t>Folha de pagamento de funcionários, estagiários, conselheiros</t>
  </si>
  <si>
    <t>2 dias úteis antes do último dia útil do mês</t>
  </si>
  <si>
    <t>E-social</t>
  </si>
  <si>
    <t>E-Social (não periódicos)</t>
  </si>
  <si>
    <t>3 dias úteis antes do último dia útil do mês (pré-requisito para folha)</t>
  </si>
  <si>
    <t>Periódicos</t>
  </si>
  <si>
    <t>E-Social (periódicos)</t>
  </si>
  <si>
    <t>2 dias úteis antes do dia 07 do mês subsequente ao fechamento  da folha;</t>
  </si>
  <si>
    <t>Afastamentos</t>
  </si>
  <si>
    <t>Consolidação de afastamentos</t>
  </si>
  <si>
    <t>3 dias úteis antes do último dia útil do mês</t>
  </si>
  <si>
    <t>Impostos</t>
  </si>
  <si>
    <t>Recolhimento FGTS</t>
  </si>
  <si>
    <t>2 dias úteis antes do dia 07 (ou do último dia útil que antecede o dia 07) do mês subsequente ao fechamento  da folha</t>
  </si>
  <si>
    <t>Recolhimento INSS</t>
  </si>
  <si>
    <t>Anual</t>
  </si>
  <si>
    <t xml:space="preserve">Antecipação 13º salário: </t>
  </si>
  <si>
    <t>3 dias úteis antes do dia 10/01</t>
  </si>
  <si>
    <t>13º salário</t>
  </si>
  <si>
    <t>3 dias úteis antes do dia 20/12</t>
  </si>
  <si>
    <t>Acordo Coletivo de Trabalho</t>
  </si>
  <si>
    <t>Aplicação do Acordo Coletivo de Trabalho</t>
  </si>
  <si>
    <t>atividades ao longo do mês subsequente à assinatura (data-base: setembro)</t>
  </si>
  <si>
    <t>Avaliação de desempenho</t>
  </si>
  <si>
    <t>Avaliação de desempenho e promoção</t>
  </si>
  <si>
    <t>atividades ao longo do mês de novembro</t>
  </si>
  <si>
    <t>Promoção</t>
  </si>
  <si>
    <t>Financeiro</t>
  </si>
  <si>
    <t>Tesouraria</t>
  </si>
  <si>
    <t>vencimento do imposto ISS</t>
  </si>
  <si>
    <t>Terceiro dia útil do mês</t>
  </si>
  <si>
    <t>Fechamento do 1º decêndio do mês (conciliação de toda movimentação bancária até o dia 10)</t>
  </si>
  <si>
    <t>dia 12</t>
  </si>
  <si>
    <t>Adiantamento salarial</t>
  </si>
  <si>
    <t xml:space="preserve"> dia 15 (ou data definida pelo RH);</t>
  </si>
  <si>
    <t>Vencimento de COSIRF e INSS de fornecedores</t>
  </si>
  <si>
    <t>dia 20</t>
  </si>
  <si>
    <t>Vencimento de PIS/COFINS da Finep</t>
  </si>
  <si>
    <t>Vencimento de imposto de renda e INSS da folha de pagamento</t>
  </si>
  <si>
    <t>Fechamento do 2º decêndio do mês (conciliação de toda movimentação bancária até o dia 20)</t>
  </si>
  <si>
    <t>dia 22</t>
  </si>
  <si>
    <t>Vencimento de imposto de renda e CSLL da Finep</t>
  </si>
  <si>
    <t>dia 30</t>
  </si>
  <si>
    <t>último dia útil do mês (ou data definida pelo RH)</t>
  </si>
  <si>
    <t>Fechamento do mês anterior</t>
  </si>
  <si>
    <t>Quinto dia útil do mês subsequente</t>
  </si>
  <si>
    <t>Contabilidade</t>
  </si>
  <si>
    <t>Fechamento Contábil</t>
  </si>
  <si>
    <t>12º dia útil do mês subsequente ao de competência</t>
  </si>
  <si>
    <t>Orçamento</t>
  </si>
  <si>
    <t>Carga do orçamento do ano subsequente</t>
  </si>
  <si>
    <t>Envio de dados para a SEST</t>
  </si>
  <si>
    <t>dia 20 ou dia útil anterior a esta data</t>
  </si>
  <si>
    <t>Necessário do funcionamento adequado da integração do Realizado e a geração do arquivo XML</t>
  </si>
  <si>
    <t>Suprimentos</t>
  </si>
  <si>
    <t>Logística</t>
  </si>
  <si>
    <t>Recolhimento de autônomos</t>
  </si>
  <si>
    <t>2 dias úteis antes do dia 07 do mês subsequente ao fechamento da folha</t>
  </si>
  <si>
    <t>ABRIL</t>
  </si>
  <si>
    <t>MAIO</t>
  </si>
  <si>
    <t>JUNHO</t>
  </si>
  <si>
    <t>AGOSTO</t>
  </si>
  <si>
    <t>SETEMBRO</t>
  </si>
  <si>
    <t>OUTUBRO</t>
  </si>
  <si>
    <t>NOVEMBRO</t>
  </si>
  <si>
    <t>DOMINGO</t>
  </si>
  <si>
    <t>DEZEMBRO</t>
  </si>
  <si>
    <t>Envio da EFD-Reinf</t>
  </si>
  <si>
    <t>2 dias úteis antes do dia 15 do mês subsequente ao da competência.</t>
  </si>
  <si>
    <t>Fechamento Contábil para pagamento a fornecedores</t>
  </si>
  <si>
    <t>2 dias úteis antes do fechamento contábil (este fecha no 6º dia últil do mês subsequente ao da competência).</t>
  </si>
  <si>
    <t>Envio da DIRF</t>
  </si>
  <si>
    <t>5 dias úteis antes do último dia do mês de fevereiro.</t>
  </si>
  <si>
    <t>RH - Adiantamento da folha</t>
  </si>
  <si>
    <t>RH Benefícios - Prazo máximo para solicitação do funcionário.</t>
  </si>
  <si>
    <t xml:space="preserve">RH - Último dia útil para registro de falta do mês anterior. </t>
  </si>
  <si>
    <t>ok</t>
  </si>
  <si>
    <t>RH - Recarga (Vale alimentação, Vale refeição e Vale transporte).</t>
  </si>
  <si>
    <t xml:space="preserve">RH - Último dia útil para registro de falta do mês anterior.  </t>
  </si>
  <si>
    <t>OK</t>
  </si>
  <si>
    <t>RH - Envio do PPE</t>
  </si>
  <si>
    <t>JULHO</t>
  </si>
  <si>
    <t>Dia do trabalhador</t>
  </si>
  <si>
    <t>Nossa Senhora Aparecida - Padroeira do Brasil</t>
  </si>
  <si>
    <t>LARANJA</t>
  </si>
  <si>
    <t>ALOG</t>
  </si>
  <si>
    <t>FINANCEIRO</t>
  </si>
  <si>
    <t>atividades na folha subsequente à homologação do processo pela Diretoria Executiva (Dezembro)</t>
  </si>
  <si>
    <t xml:space="preserve">RH - Recarga (Vale alimentação, Vale refeição e Vale transporte). </t>
  </si>
  <si>
    <t xml:space="preserve">RH - Último dia útil para registro de falta do mês anterior.        </t>
  </si>
  <si>
    <t>VERDE</t>
  </si>
  <si>
    <t>Suprimentos - Recolhimento de autônomos</t>
  </si>
  <si>
    <t>Suprimentos Logística - Envio da EFD-Reinf</t>
  </si>
  <si>
    <t>Suprimentos Logística - Envio da DIRF</t>
  </si>
  <si>
    <t>Suprimentos Logística - Fechamento Contábil para pagamento a fornecedores</t>
  </si>
  <si>
    <t xml:space="preserve">2 dias antes do dia 17 (ou dia útil posterior a esta data); </t>
  </si>
  <si>
    <t>RH - Recarga (VA, VR, VT).</t>
  </si>
  <si>
    <t xml:space="preserve">RH - Recarga (VA, VR, VT). 
</t>
  </si>
  <si>
    <t>OK Atualmente entre os dias 18 e 20. Informação passada por Elaine dia 12/02</t>
  </si>
  <si>
    <t>AZUL</t>
  </si>
  <si>
    <t>2 dias úteis antes do dia 31 (Dezembro)</t>
  </si>
  <si>
    <t>Envio da ECD</t>
  </si>
  <si>
    <t>DCNT1</t>
  </si>
  <si>
    <t>Envio da ECF</t>
  </si>
  <si>
    <t>RH - Último dia útil para registro de falta do mês anterior.</t>
  </si>
  <si>
    <t>RH - Recarga (Vale alimentação, Vale refeição e Vale transporte).  Caso não seja carregado no dia 20.</t>
  </si>
  <si>
    <t>RH - Recarga (Vale alimentação, Vale refeição e Vale transporte).  Caso não seja carregado no dia 19.</t>
  </si>
  <si>
    <t>RH - Recarga (VA, VR, VT). Caso não seja carregado dia 21.</t>
  </si>
  <si>
    <t>RH - Recarga (VA , VR e VT).</t>
  </si>
  <si>
    <t xml:space="preserve">RH - Último dia útil para registro de falta. 
</t>
  </si>
  <si>
    <t xml:space="preserve">
RH -  Adiantamento da folha</t>
  </si>
  <si>
    <t>RH -  Adiantamento da folha</t>
  </si>
  <si>
    <t>RH - Esocial (Não periódicos).</t>
  </si>
  <si>
    <t xml:space="preserve">RH - Fechamento da Folha </t>
  </si>
  <si>
    <t xml:space="preserve">RH - Recarga (VA, VR, VT). Caso não seja carregado dia 20.
RH - Fechamento da Folha 
</t>
  </si>
  <si>
    <t xml:space="preserve">RH - Esocial (Não periódicos).
RH - Fechamento da Folha
</t>
  </si>
  <si>
    <t xml:space="preserve">RH - E-Social (periódicos) 
RH - Recolhimento FGTS   
</t>
  </si>
  <si>
    <t xml:space="preserve">RH - E-Social (periódicos) 
RH - Recolhimento FGTS
</t>
  </si>
  <si>
    <t xml:space="preserve">RH - E-Social (periódicos)
RH - Recolhimento FGTS
</t>
  </si>
  <si>
    <t xml:space="preserve">RH - E-Social (periódicos)
RH - Recolhimento FGTS  
</t>
  </si>
  <si>
    <t xml:space="preserve">RH - E-Social (periódicos)
RH - Recolhimento FGTS
</t>
  </si>
  <si>
    <t>RH - E-Social (periódicos)
RH - Recolhimento FGTS</t>
  </si>
  <si>
    <t xml:space="preserve">RH - E-Social (periódicos) 
RH - Recolhimento FGTS   </t>
  </si>
  <si>
    <t>RH - Recolhimento INSS</t>
  </si>
  <si>
    <t>RH - Envio do PPE
RH - Recolhimento INSS</t>
  </si>
  <si>
    <t xml:space="preserve">RH - E-Social (periódicos) 
RH - Recolhimento FGTS  
RH -Antecipação 13° salário </t>
  </si>
  <si>
    <t>RH - 13º salário</t>
  </si>
  <si>
    <t>CARNAVAL</t>
  </si>
  <si>
    <t>QUARTA-FEIRA DE CINZAS</t>
  </si>
  <si>
    <t xml:space="preserve">Dia Internacional da Mulher </t>
  </si>
  <si>
    <t>SEXTA-FERIA SANTA</t>
  </si>
  <si>
    <t>TIRADENTES</t>
  </si>
  <si>
    <t>INDEPEDÊNCIA DO BRASIL</t>
  </si>
  <si>
    <t>RH - Último dia útil para registro de falta do mês anterior. 
RH Benefícios - Prazo máximo para solicitação do funcionário</t>
  </si>
  <si>
    <t xml:space="preserve">RH - Esocial (Não periódicos).
RH - Recarga (VA, VR, VT). Caso não seja carregado dia 21.
</t>
  </si>
  <si>
    <t xml:space="preserve">FINADOS </t>
  </si>
  <si>
    <t>RH - Recarga (VA , VR e VT). Caso não seja carregado dia 19.
RH - Esocial (Não periódicos).</t>
  </si>
  <si>
    <t>DIA PONTE</t>
  </si>
  <si>
    <t>NATAL</t>
  </si>
  <si>
    <t xml:space="preserve">Suprimentos - Recolhimento de autônomos 
</t>
  </si>
  <si>
    <t>Suprimentos - Recolhimento de autônomos
Suprimentos Logística - Fechamento Contábil para pagamento a fornecedores</t>
  </si>
  <si>
    <t xml:space="preserve">RH - Recarga (Vale alimentação, Vale refeição e Vale transporte).  Caso não seja carregado no dia 19.
RH - Fechamento da Folha </t>
  </si>
  <si>
    <t>Suprimentos - Recolhimento de autônomos
Suprimentos Logística - Fechamento Contábil para pagamento a fornecedores</t>
  </si>
  <si>
    <t>RH - Fechamento da Folha 
RH - Recarga (Vale alimentação, Vale refeição e Vale transporte).  Caso não seja carregado no dia 20.</t>
  </si>
  <si>
    <t>DTES1 (Financeiro) - Vencimento de imposto ISS</t>
  </si>
  <si>
    <t>DTES1 (Financeiro) - Fechamento do 3° decêndio do mês</t>
  </si>
  <si>
    <t>DTES1 (Financeiro) - Adiantamento do 13° salário</t>
  </si>
  <si>
    <t>DTES1 (Financeiro) - Fechamento do mês anterior</t>
  </si>
  <si>
    <t>DTES1 (Financeiro) - Fechamento do 1º decêndio do mês 
DTES1 (Financeiro) - Adiantamento salarial</t>
  </si>
  <si>
    <t>DTES1 (Financeiro) - Vencimento de COSIRF e INSS de fornecedores  
DTES1 (Financeiro) - Vencimento de PIS/COFINS da Finep 
DTES1 (Financeiro) - Vencimento de imposto de renda e INSS da folha de pagamento</t>
  </si>
  <si>
    <t>DTES1 (Financeiro) - Fechamento do 2º decêndio do mês</t>
  </si>
  <si>
    <t xml:space="preserve">DTES1 (Financeiro) - Fechamento do 1º decêndio do mês </t>
  </si>
  <si>
    <t>DTES1 (Financeiro) - Adiantamento salarial</t>
  </si>
  <si>
    <t>DTES1 (Financeiro) - Vencimento de imposto de renda e CSLL da Finep</t>
  </si>
  <si>
    <t>DTES1 (Financeiro) - Folha de pagamento de funcionários, conselheiros.</t>
  </si>
  <si>
    <t xml:space="preserve">DTES1 (Financeiro)- Fechamento do 1º decêndio do mês 
DTES1 (Financeiro) - Adiantamento salarial
</t>
  </si>
  <si>
    <t>DTES1 (Financeiro) - Vencimento de imposto de renda e CSLL da Finep
DTES1 (Financeiro) - Folha de pagamento de funcionários, conselheiros.</t>
  </si>
  <si>
    <t>DTES1 (Financeiro) - Vencimento de imposto de renda e CSLL da Finep
DTES1 (Financeiro) - Folha de pagamento de funcionários, conselheiros.</t>
  </si>
  <si>
    <t>DTES1 (Financeiro) - Vencimento de COSIRF e INSS de fornecedores  
DTES1 (Financeiro) - Vencimento de PIS/COFINS da Finep 
DTES1 (Financeiro) - Vencimento de imposto de renda e INSS da folha de pagamento
DTES1 (Financeiro) - 13° Salário</t>
  </si>
  <si>
    <t>RH - Prazo máximo para solicitação/alteração de benefícios</t>
  </si>
  <si>
    <t>RH - Adiantamento da folha
RH - Prazo máximo para solicitação/alteração de benefícios</t>
  </si>
  <si>
    <t xml:space="preserve">RH -Último dia útil para registro de falta.
RH - Adiantamento da folha.
</t>
  </si>
  <si>
    <t>RH - Último dia útil para registro de falta mês anterior.</t>
  </si>
  <si>
    <t>RH -  Adiantamento da folha
RH - Prazo máximo para solicitação/alteração de benefícios</t>
  </si>
  <si>
    <t xml:space="preserve">RH - E-Social (periódicos)   
RH - Recolhimento FGTS    </t>
  </si>
  <si>
    <t xml:space="preserve">DCNT1 - Contas a pagar </t>
  </si>
  <si>
    <t>DCNT1 - Lançamentos</t>
  </si>
  <si>
    <t>DCNT1 - Fechamento</t>
  </si>
  <si>
    <t xml:space="preserve">DCNT1 - Fechamento </t>
  </si>
  <si>
    <t>DCNT1 - Vencimento PIS e COFINS</t>
  </si>
  <si>
    <t xml:space="preserve">DCNT1 - Fechamento 
DCNT1 - Vencimento PIS e COFINS
</t>
  </si>
  <si>
    <t>DTES1 (Financeiro) - Vencimento de imposto de renda e CSLL da Finep
DTES1 (Financeiro)- Folha de pagamento de funcionários, conselheiros.</t>
  </si>
  <si>
    <t>DCNT1 - Vencimentos CSLL e IRPJ</t>
  </si>
  <si>
    <t>DCNT1 - Fechamento demais unidades</t>
  </si>
  <si>
    <t>DCNT1 - Demonstrações contábeis</t>
  </si>
  <si>
    <t xml:space="preserve">DCNT1 - EFD Contribuições </t>
  </si>
  <si>
    <t>DCNT1 - Demonstrações contábeis
DCNT1 - DCTF</t>
  </si>
  <si>
    <t xml:space="preserve">DCNT1 - Fechamento das demais unidades  </t>
  </si>
  <si>
    <t xml:space="preserve">DCNT1 - Contas a pagar
</t>
  </si>
  <si>
    <t xml:space="preserve">DCNT1 - Vencimento PIS e COFINS
DCNT1 - DCTF </t>
  </si>
  <si>
    <t>RH - Último dia útil para registro de falta do mês anterior.  
RH - Adiantamento da folha</t>
  </si>
  <si>
    <t>DCNT1 - Vencimento PIS e COFINS
DCNT1 - Demonstrações contábeis</t>
  </si>
  <si>
    <t xml:space="preserve">DCNT1 - Demonstrações Contábeis </t>
  </si>
  <si>
    <t xml:space="preserve">DCNT1 - Vencimento PIS e COFINS
DCNT1 - Demonstrações Contábeis </t>
  </si>
  <si>
    <t>DCNT1 - Vencimentos CSLL e IRPJ
DCNT1 - Apresentação</t>
  </si>
  <si>
    <t>DCNT1 - EFD Contribuições</t>
  </si>
  <si>
    <t xml:space="preserve">DCNT1 - Demonstrações contábeis
DCNT1 - DCTF </t>
  </si>
  <si>
    <t xml:space="preserve">DCNT1 - DCTF </t>
  </si>
  <si>
    <t xml:space="preserve">DCNT1 - Demonstrações Contábeis 
DCNT1 - DCTF </t>
  </si>
  <si>
    <t>DCNT1 - Vencimentos CSLL e IRPJ
DCNT1 - ECD</t>
  </si>
  <si>
    <t xml:space="preserve">DCNT1 - Vencimento PIS e COFINS
</t>
  </si>
  <si>
    <t xml:space="preserve">DCNT1 - Vencimentos CSLL e IRPJ
</t>
  </si>
  <si>
    <t>DCNT1 - Vencimentos CSLL e IRPJ
DCNT1 - ECF</t>
  </si>
  <si>
    <t xml:space="preserve">DCNT1 - Lançamentos
</t>
  </si>
  <si>
    <t>DTES1 (Financeiro) - Recolhimento FGTS</t>
  </si>
  <si>
    <t>DTES1 (Financeiro) - Fechamento do 3° decêndio do mês DTES1 (Financeiro) - Recolhimento FGTS</t>
  </si>
  <si>
    <t xml:space="preserve">Prazo </t>
  </si>
  <si>
    <t>2 dias úteis antes do dia 10 (ou dia útil anterior a esta data)</t>
  </si>
  <si>
    <t xml:space="preserve">3 dias úteis antes do dia 24 (ou dia útil posterior a esta data) </t>
  </si>
  <si>
    <t>4 dias úteis antes do último dia útil do mês</t>
  </si>
  <si>
    <t>2 dias úteis antes do dia 20 (ou do último dia útil que antecede o dia 20) do mês subsequente ao fechamento da folha.</t>
  </si>
  <si>
    <t>4 dias úteis antes do dia 10/01;</t>
  </si>
  <si>
    <t>34dias úteis antes do dia 20/12</t>
  </si>
  <si>
    <t>Quarto dia útil após o dia 10</t>
  </si>
  <si>
    <t>Quarto dia útil após o dia 20</t>
  </si>
  <si>
    <t>último dia útil do mês (ou data definida pelo DEAP)</t>
  </si>
  <si>
    <t>Sétimo dia útil do mês subsequente</t>
  </si>
  <si>
    <t>fechamento do 3º decêndio do mês (conciliação de toda movimentação bancária até o dia 30 ou 31);</t>
  </si>
  <si>
    <t>Quarto dia útil do mês</t>
  </si>
  <si>
    <t xml:space="preserve">3º dia </t>
  </si>
  <si>
    <t xml:space="preserve">Dia 20 </t>
  </si>
  <si>
    <t>Dia 20</t>
  </si>
  <si>
    <t>Dia 30 útil do mês subsequente ao de competência</t>
  </si>
  <si>
    <t>Adiantamento do 13° salário</t>
  </si>
  <si>
    <t>13° salário</t>
  </si>
  <si>
    <t xml:space="preserve">Financeiro </t>
  </si>
  <si>
    <t>PRAZOS FECHAMENTO</t>
  </si>
  <si>
    <t>DEMAIS UNIDADES</t>
  </si>
  <si>
    <t>CONTAS A PAGAR</t>
  </si>
  <si>
    <t>LANÇAMENTOS DCNT1</t>
  </si>
  <si>
    <t>FECHAMENTO DCNT1 (META)</t>
  </si>
  <si>
    <t>FECHAMENTO DCNT1</t>
  </si>
  <si>
    <t>VENCIMENTOS PIS E COFINS</t>
  </si>
  <si>
    <t>VENCIMENTOS CSLL E IRPJ</t>
  </si>
  <si>
    <t>DEMONSTRAÇÕES CONTÁBEIS</t>
  </si>
  <si>
    <t>APRESENTAÇÃO</t>
  </si>
  <si>
    <t>NOTAS EXPLICATIVAS</t>
  </si>
  <si>
    <t>N/A</t>
  </si>
  <si>
    <t>DOCUMENTA</t>
  </si>
  <si>
    <t>REUNIÃO DE DIRETORIA</t>
  </si>
  <si>
    <t>EFD - Contribuições</t>
  </si>
  <si>
    <t>DCTF</t>
  </si>
  <si>
    <t>ECD*</t>
  </si>
  <si>
    <t>ECF*</t>
  </si>
  <si>
    <t>véspera de vencimento de PIS e Cofins</t>
  </si>
  <si>
    <t>feriado no Rio de Janeiro em 20/01</t>
  </si>
  <si>
    <t>*Prazos padrão da Receita Federal , mas que precisarão ser confirmados.</t>
  </si>
  <si>
    <t>Último dia útil Mês Fechamento</t>
  </si>
  <si>
    <t>Feriados</t>
  </si>
  <si>
    <t>atividades na folha subsequente à homologação do processo pela Diretoria Executiva (Janeiro/2021)</t>
  </si>
  <si>
    <t>atividades com calendário ainda não definido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</si>
</sst>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2" formatCode="_-&quot;R$&quot;\ * #,##0_-;\-&quot;R$&quot;\ * #,##0_-;_-&quot;R$&quot;\ * &quot;-&quot;_-;_-@_-"/>
    <numFmt numFmtId="44" formatCode="_-&quot;R$&quot;\ * #,##0.00_-;\-&quot;R$&quot;\ * #,##0.00_-;_-&quot;R$&quot;\ * &quot;-&quot;??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  <numFmt numFmtId="168" formatCode="[$-416]d/mmm/yy;@"/>
    <numFmt numFmtId="169" formatCode="d/mmm"/>
    <numFmt numFmtId="170" formatCode="ddd"/>
    <numFmt numFmtId="171" formatCode="dd/mm/yy;@"/>
    <numFmt numFmtId="172" formatCode="d/m/yy;@"/>
  </numFmts>
  <fonts count="39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9"/>
      <color theme="1"/>
      <name val="Tahoma"/>
      <family val="2"/>
    </font>
    <font>
      <sz val="9"/>
      <color rgb="FF000000"/>
      <name val="Tahoma"/>
      <family val="2"/>
    </font>
    <font>
      <b/>
      <sz val="9"/>
      <name val="Calibri Light"/>
      <family val="2"/>
      <scheme val="minor"/>
    </font>
    <font>
      <b/>
      <sz val="9"/>
      <color theme="1"/>
      <name val="Tahoma"/>
      <family val="2"/>
    </font>
    <font>
      <sz val="11"/>
      <name val="Calibri"/>
      <family val="2"/>
      <scheme val="major"/>
    </font>
    <font>
      <sz val="11"/>
      <name val="Calibri Light"/>
      <family val="2"/>
      <scheme val="minor"/>
    </font>
    <font>
      <sz val="32"/>
      <name val="Calibri"/>
      <family val="2"/>
      <scheme val="major"/>
    </font>
    <font>
      <sz val="12"/>
      <name val="Calibri"/>
      <family val="2"/>
      <scheme val="major"/>
    </font>
    <font>
      <sz val="11"/>
      <color theme="0"/>
      <name val="Calibri"/>
      <family val="2"/>
      <scheme val="major"/>
    </font>
    <font>
      <sz val="32"/>
      <color theme="1"/>
      <name val="Calibri"/>
      <family val="2"/>
      <scheme val="major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2060"/>
      <name val="Arial"/>
      <family val="2"/>
    </font>
    <font>
      <sz val="10"/>
      <name val="Arial Unicode MS"/>
      <family val="2"/>
    </font>
    <font>
      <sz val="10"/>
      <name val="Calibri Light"/>
      <family val="2"/>
      <scheme val="minor"/>
    </font>
    <font>
      <b/>
      <sz val="18"/>
      <color theme="0"/>
      <name val="Calibri Light"/>
      <family val="2"/>
      <scheme val="minor"/>
    </font>
    <font>
      <sz val="10"/>
      <color theme="1"/>
      <name val="Calibri Light"/>
      <family val="2"/>
      <scheme val="minor"/>
    </font>
  </fonts>
  <fills count="4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5051"/>
        <bgColor indexed="64"/>
      </patternFill>
    </fill>
    <fill>
      <patternFill patternType="solid">
        <fgColor rgb="FFDD4F05"/>
        <bgColor indexed="64"/>
      </patternFill>
    </fill>
  </fills>
  <borders count="41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/>
      <right/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ashed">
        <color auto="1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4" applyFill="0" applyProtection="0">
      <alignment horizontal="center" vertical="center"/>
    </xf>
    <xf numFmtId="167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6" applyNumberFormat="0" applyAlignment="0" applyProtection="0"/>
    <xf numFmtId="0" fontId="12" fillId="6" borderId="7" applyNumberFormat="0" applyAlignment="0" applyProtection="0"/>
    <xf numFmtId="0" fontId="13" fillId="6" borderId="6" applyNumberFormat="0" applyAlignment="0" applyProtection="0"/>
    <xf numFmtId="0" fontId="14" fillId="0" borderId="8" applyNumberFormat="0" applyFill="0" applyAlignment="0" applyProtection="0"/>
    <xf numFmtId="0" fontId="15" fillId="7" borderId="9" applyNumberFormat="0" applyAlignment="0" applyProtection="0"/>
    <xf numFmtId="0" fontId="16" fillId="0" borderId="0" applyNumberFormat="0" applyFill="0" applyBorder="0" applyAlignment="0" applyProtection="0"/>
    <xf numFmtId="0" fontId="7" fillId="8" borderId="10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1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35" fillId="0" borderId="0"/>
    <xf numFmtId="0" fontId="7" fillId="0" borderId="0"/>
  </cellStyleXfs>
  <cellXfs count="285">
    <xf numFmtId="0" fontId="0" fillId="0" borderId="0" xfId="0">
      <alignment vertical="top"/>
    </xf>
    <xf numFmtId="0" fontId="4" fillId="0" borderId="0" xfId="1">
      <alignment vertical="top"/>
    </xf>
    <xf numFmtId="166" fontId="6" fillId="0" borderId="4" xfId="5">
      <alignment horizontal="center" vertical="center"/>
    </xf>
    <xf numFmtId="0" fontId="4" fillId="0" borderId="0" xfId="8">
      <alignment horizontal="right" vertical="top"/>
    </xf>
    <xf numFmtId="0" fontId="4" fillId="0" borderId="0" xfId="1">
      <alignment vertical="top"/>
    </xf>
    <xf numFmtId="0" fontId="4" fillId="0" borderId="0" xfId="1">
      <alignment vertical="top"/>
    </xf>
    <xf numFmtId="0" fontId="20" fillId="33" borderId="12" xfId="0" applyFont="1" applyFill="1" applyBorder="1" applyAlignment="1">
      <alignment wrapText="1"/>
    </xf>
    <xf numFmtId="0" fontId="0" fillId="0" borderId="0" xfId="0" applyAlignment="1"/>
    <xf numFmtId="0" fontId="20" fillId="0" borderId="12" xfId="0" applyFont="1" applyBorder="1" applyAlignment="1">
      <alignment wrapText="1"/>
    </xf>
    <xf numFmtId="0" fontId="20" fillId="0" borderId="12" xfId="0" applyFont="1" applyBorder="1" applyAlignment="1">
      <alignment horizontal="justify" vertical="center" wrapText="1"/>
    </xf>
    <xf numFmtId="0" fontId="0" fillId="0" borderId="12" xfId="0" applyBorder="1" applyAlignment="1">
      <alignment wrapText="1"/>
    </xf>
    <xf numFmtId="0" fontId="21" fillId="0" borderId="12" xfId="0" applyFont="1" applyBorder="1" applyAlignment="1">
      <alignment wrapText="1"/>
    </xf>
    <xf numFmtId="0" fontId="0" fillId="0" borderId="0" xfId="0" applyAlignment="1">
      <alignment wrapText="1"/>
    </xf>
    <xf numFmtId="167" fontId="5" fillId="0" borderId="1" xfId="6" applyNumberFormat="1" applyFill="1" applyBorder="1">
      <alignment horizontal="right" vertical="center" indent="1"/>
    </xf>
    <xf numFmtId="0" fontId="20" fillId="34" borderId="12" xfId="0" applyFont="1" applyFill="1" applyBorder="1" applyAlignment="1">
      <alignment wrapText="1"/>
    </xf>
    <xf numFmtId="0" fontId="20" fillId="35" borderId="12" xfId="0" applyFont="1" applyFill="1" applyBorder="1" applyAlignment="1">
      <alignment wrapText="1"/>
    </xf>
    <xf numFmtId="0" fontId="0" fillId="35" borderId="12" xfId="0" applyFill="1" applyBorder="1" applyAlignment="1">
      <alignment wrapText="1"/>
    </xf>
    <xf numFmtId="0" fontId="23" fillId="0" borderId="12" xfId="0" applyFont="1" applyFill="1" applyBorder="1" applyAlignment="1">
      <alignment horizontal="center" wrapText="1"/>
    </xf>
    <xf numFmtId="0" fontId="18" fillId="0" borderId="12" xfId="0" applyFont="1" applyBorder="1" applyAlignment="1">
      <alignment horizontal="center"/>
    </xf>
    <xf numFmtId="0" fontId="20" fillId="0" borderId="13" xfId="0" applyFont="1" applyFill="1" applyBorder="1" applyAlignment="1">
      <alignment wrapText="1"/>
    </xf>
    <xf numFmtId="167" fontId="24" fillId="0" borderId="1" xfId="6" applyNumberFormat="1" applyFont="1" applyFill="1" applyBorder="1">
      <alignment horizontal="right" vertical="center" indent="1"/>
    </xf>
    <xf numFmtId="0" fontId="25" fillId="0" borderId="0" xfId="0" applyFont="1">
      <alignment vertical="top"/>
    </xf>
    <xf numFmtId="0" fontId="26" fillId="0" borderId="0" xfId="3" applyFont="1">
      <alignment horizontal="left"/>
    </xf>
    <xf numFmtId="0" fontId="25" fillId="0" borderId="0" xfId="1" applyFont="1">
      <alignment vertical="top"/>
    </xf>
    <xf numFmtId="0" fontId="25" fillId="0" borderId="0" xfId="8" applyFont="1">
      <alignment horizontal="right" vertical="top"/>
    </xf>
    <xf numFmtId="166" fontId="27" fillId="0" borderId="4" xfId="5" applyFont="1">
      <alignment horizontal="center" vertical="center"/>
    </xf>
    <xf numFmtId="0" fontId="2" fillId="0" borderId="0" xfId="0" applyFont="1">
      <alignment vertical="top"/>
    </xf>
    <xf numFmtId="0" fontId="0" fillId="0" borderId="0" xfId="0" applyFill="1">
      <alignment vertical="top"/>
    </xf>
    <xf numFmtId="0" fontId="28" fillId="0" borderId="0" xfId="4" applyFont="1">
      <alignment horizontal="right"/>
    </xf>
    <xf numFmtId="14" fontId="0" fillId="0" borderId="0" xfId="0" applyNumberFormat="1" applyAlignment="1">
      <alignment wrapText="1"/>
    </xf>
    <xf numFmtId="0" fontId="19" fillId="0" borderId="0" xfId="1" applyFont="1">
      <alignment vertical="top"/>
    </xf>
    <xf numFmtId="0" fontId="29" fillId="0" borderId="0" xfId="3" applyFont="1">
      <alignment horizontal="left"/>
    </xf>
    <xf numFmtId="0" fontId="30" fillId="36" borderId="2" xfId="7" applyFont="1" applyFill="1">
      <alignment vertical="top" wrapText="1"/>
    </xf>
    <xf numFmtId="167" fontId="31" fillId="0" borderId="1" xfId="6" applyNumberFormat="1" applyFont="1" applyFill="1" applyBorder="1">
      <alignment horizontal="right" vertical="center" indent="1"/>
    </xf>
    <xf numFmtId="167" fontId="31" fillId="0" borderId="5" xfId="6" applyNumberFormat="1" applyFont="1" applyFill="1" applyBorder="1">
      <alignment horizontal="right" vertical="center" indent="1"/>
    </xf>
    <xf numFmtId="0" fontId="30" fillId="0" borderId="2" xfId="7" applyFont="1" applyFill="1" applyAlignment="1">
      <alignment horizontal="left" vertical="top" wrapText="1"/>
    </xf>
    <xf numFmtId="0" fontId="31" fillId="0" borderId="2" xfId="7" applyFont="1" applyFill="1">
      <alignment vertical="top" wrapText="1"/>
    </xf>
    <xf numFmtId="167" fontId="31" fillId="0" borderId="3" xfId="6" applyNumberFormat="1" applyFont="1" applyFill="1" applyBorder="1">
      <alignment horizontal="right" vertical="center" indent="1"/>
    </xf>
    <xf numFmtId="0" fontId="30" fillId="0" borderId="2" xfId="7" applyFont="1" applyFill="1">
      <alignment vertical="top" wrapText="1"/>
    </xf>
    <xf numFmtId="0" fontId="32" fillId="36" borderId="2" xfId="7" applyFont="1" applyFill="1">
      <alignment vertical="top" wrapText="1"/>
    </xf>
    <xf numFmtId="0" fontId="33" fillId="0" borderId="0" xfId="0" applyFont="1">
      <alignment vertical="top"/>
    </xf>
    <xf numFmtId="0" fontId="30" fillId="0" borderId="2" xfId="7" applyFont="1" applyFill="1" applyAlignment="1">
      <alignment horizontal="center" vertical="center" wrapText="1"/>
    </xf>
    <xf numFmtId="166" fontId="33" fillId="0" borderId="4" xfId="5" applyFont="1">
      <alignment horizontal="center" vertical="center"/>
    </xf>
    <xf numFmtId="167" fontId="33" fillId="0" borderId="1" xfId="6" applyNumberFormat="1" applyFont="1" applyFill="1" applyBorder="1">
      <alignment horizontal="right" vertical="center" indent="1"/>
    </xf>
    <xf numFmtId="167" fontId="33" fillId="0" borderId="5" xfId="6" applyNumberFormat="1" applyFont="1" applyFill="1" applyBorder="1">
      <alignment horizontal="right" vertical="center" indent="1"/>
    </xf>
    <xf numFmtId="0" fontId="33" fillId="0" borderId="2" xfId="7" applyFont="1" applyFill="1">
      <alignment vertical="top" wrapText="1"/>
    </xf>
    <xf numFmtId="167" fontId="33" fillId="0" borderId="3" xfId="6" applyNumberFormat="1" applyFont="1" applyFill="1" applyBorder="1">
      <alignment horizontal="right" vertical="center" indent="1"/>
    </xf>
    <xf numFmtId="167" fontId="33" fillId="0" borderId="1" xfId="6" applyNumberFormat="1" applyFont="1" applyBorder="1">
      <alignment horizontal="right" vertical="center" indent="1"/>
    </xf>
    <xf numFmtId="0" fontId="32" fillId="0" borderId="2" xfId="7" applyFont="1" applyFill="1">
      <alignment vertical="top" wrapText="1"/>
    </xf>
    <xf numFmtId="167" fontId="33" fillId="0" borderId="0" xfId="6" applyNumberFormat="1" applyFont="1" applyFill="1" applyBorder="1">
      <alignment horizontal="right" vertical="center" indent="1"/>
    </xf>
    <xf numFmtId="0" fontId="34" fillId="0" borderId="2" xfId="7" applyFont="1" applyFill="1">
      <alignment vertical="top" wrapText="1"/>
    </xf>
    <xf numFmtId="0" fontId="30" fillId="0" borderId="15" xfId="7" applyFont="1" applyFill="1" applyBorder="1" applyAlignment="1">
      <alignment vertical="top" wrapText="1"/>
    </xf>
    <xf numFmtId="0" fontId="32" fillId="0" borderId="2" xfId="7" applyFont="1" applyFill="1" applyAlignment="1">
      <alignment horizontal="center" vertical="center" wrapText="1"/>
    </xf>
    <xf numFmtId="0" fontId="30" fillId="36" borderId="2" xfId="7" applyFont="1" applyFill="1" applyAlignment="1">
      <alignment horizontal="left" vertical="top" wrapText="1"/>
    </xf>
    <xf numFmtId="0" fontId="30" fillId="36" borderId="5" xfId="7" applyFont="1" applyFill="1" applyBorder="1" applyAlignment="1">
      <alignment vertical="top" wrapText="1"/>
    </xf>
    <xf numFmtId="0" fontId="30" fillId="0" borderId="5" xfId="7" applyFont="1" applyFill="1" applyBorder="1" applyAlignment="1">
      <alignment vertical="top" wrapText="1"/>
    </xf>
    <xf numFmtId="0" fontId="30" fillId="0" borderId="2" xfId="7" applyFont="1" applyFill="1" applyAlignment="1">
      <alignment vertical="top" wrapText="1"/>
    </xf>
    <xf numFmtId="0" fontId="33" fillId="0" borderId="0" xfId="0" applyFont="1" applyFill="1">
      <alignment vertical="top"/>
    </xf>
    <xf numFmtId="0" fontId="31" fillId="0" borderId="0" xfId="0" applyFont="1" applyFill="1">
      <alignment vertical="top"/>
    </xf>
    <xf numFmtId="0" fontId="31" fillId="0" borderId="0" xfId="0" applyFont="1">
      <alignment vertical="top"/>
    </xf>
    <xf numFmtId="0" fontId="32" fillId="36" borderId="2" xfId="7" applyFont="1" applyFill="1" applyAlignment="1">
      <alignment horizontal="left" vertical="top" wrapText="1"/>
    </xf>
    <xf numFmtId="167" fontId="31" fillId="0" borderId="0" xfId="6" applyNumberFormat="1" applyFont="1" applyFill="1" applyBorder="1">
      <alignment horizontal="right" vertical="center" indent="1"/>
    </xf>
    <xf numFmtId="0" fontId="30" fillId="36" borderId="14" xfId="7" applyFont="1" applyFill="1" applyBorder="1" applyAlignment="1">
      <alignment vertical="top" wrapText="1"/>
    </xf>
    <xf numFmtId="167" fontId="30" fillId="36" borderId="5" xfId="6" applyNumberFormat="1" applyFont="1" applyFill="1" applyBorder="1" applyAlignment="1">
      <alignment horizontal="left" vertical="center" wrapText="1"/>
    </xf>
    <xf numFmtId="167" fontId="33" fillId="33" borderId="1" xfId="6" applyNumberFormat="1" applyFont="1" applyFill="1" applyBorder="1">
      <alignment horizontal="right" vertical="center" indent="1"/>
    </xf>
    <xf numFmtId="167" fontId="32" fillId="33" borderId="5" xfId="6" applyNumberFormat="1" applyFont="1" applyFill="1" applyBorder="1" applyAlignment="1">
      <alignment horizontal="left" vertical="top" wrapText="1"/>
    </xf>
    <xf numFmtId="0" fontId="30" fillId="33" borderId="2" xfId="7" applyFont="1" applyFill="1">
      <alignment vertical="top" wrapText="1"/>
    </xf>
    <xf numFmtId="167" fontId="33" fillId="33" borderId="3" xfId="6" applyNumberFormat="1" applyFont="1" applyFill="1" applyBorder="1">
      <alignment horizontal="right" vertical="center" indent="1"/>
    </xf>
    <xf numFmtId="167" fontId="33" fillId="33" borderId="5" xfId="6" applyNumberFormat="1" applyFont="1" applyFill="1" applyBorder="1">
      <alignment horizontal="right" vertical="center" indent="1"/>
    </xf>
    <xf numFmtId="0" fontId="0" fillId="33" borderId="0" xfId="0" applyFill="1">
      <alignment vertical="top"/>
    </xf>
    <xf numFmtId="167" fontId="32" fillId="33" borderId="5" xfId="6" applyNumberFormat="1" applyFont="1" applyFill="1" applyBorder="1" applyAlignment="1">
      <alignment horizontal="center" vertical="center"/>
    </xf>
    <xf numFmtId="167" fontId="31" fillId="33" borderId="3" xfId="6" applyNumberFormat="1" applyFont="1" applyFill="1" applyBorder="1">
      <alignment horizontal="right" vertical="center" indent="1"/>
    </xf>
    <xf numFmtId="0" fontId="32" fillId="33" borderId="0" xfId="0" applyFont="1" applyFill="1" applyAlignment="1">
      <alignment vertical="top" wrapText="1"/>
    </xf>
    <xf numFmtId="167" fontId="31" fillId="33" borderId="1" xfId="6" applyNumberFormat="1" applyFont="1" applyFill="1" applyBorder="1">
      <alignment horizontal="right" vertical="center" indent="1"/>
    </xf>
    <xf numFmtId="0" fontId="32" fillId="33" borderId="0" xfId="0" applyFont="1" applyFill="1" applyAlignment="1">
      <alignment horizontal="center" vertical="center"/>
    </xf>
    <xf numFmtId="0" fontId="30" fillId="33" borderId="2" xfId="7" applyFont="1" applyFill="1" applyAlignment="1">
      <alignment horizontal="center" vertical="center" wrapText="1"/>
    </xf>
    <xf numFmtId="167" fontId="5" fillId="33" borderId="1" xfId="6" applyNumberFormat="1" applyFill="1" applyBorder="1">
      <alignment horizontal="right" vertical="center" indent="1"/>
    </xf>
    <xf numFmtId="167" fontId="5" fillId="36" borderId="1" xfId="6" applyNumberFormat="1" applyFill="1" applyBorder="1">
      <alignment horizontal="right" vertical="center" indent="1"/>
    </xf>
    <xf numFmtId="0" fontId="0" fillId="33" borderId="0" xfId="0" applyFill="1" applyBorder="1">
      <alignment vertical="top"/>
    </xf>
    <xf numFmtId="0" fontId="30" fillId="33" borderId="0" xfId="7" applyFont="1" applyFill="1" applyBorder="1" applyAlignment="1">
      <alignment horizontal="center" vertical="center" wrapText="1"/>
    </xf>
    <xf numFmtId="167" fontId="31" fillId="36" borderId="3" xfId="6" applyNumberFormat="1" applyFont="1" applyFill="1" applyBorder="1">
      <alignment horizontal="right" vertical="center" indent="1"/>
    </xf>
    <xf numFmtId="0" fontId="31" fillId="33" borderId="2" xfId="7" applyFont="1" applyFill="1">
      <alignment vertical="top" wrapText="1"/>
    </xf>
    <xf numFmtId="0" fontId="33" fillId="33" borderId="0" xfId="7" applyFont="1" applyFill="1" applyBorder="1">
      <alignment vertical="top" wrapText="1"/>
    </xf>
    <xf numFmtId="0" fontId="32" fillId="37" borderId="0" xfId="0" applyFont="1" applyFill="1" applyAlignment="1">
      <alignment vertical="top" wrapText="1"/>
    </xf>
    <xf numFmtId="167" fontId="31" fillId="37" borderId="3" xfId="6" applyNumberFormat="1" applyFont="1" applyFill="1" applyBorder="1">
      <alignment horizontal="right" vertical="center" indent="1"/>
    </xf>
    <xf numFmtId="167" fontId="33" fillId="0" borderId="5" xfId="6" applyNumberFormat="1" applyFont="1" applyBorder="1">
      <alignment horizontal="right" vertical="center" indent="1"/>
    </xf>
    <xf numFmtId="167" fontId="5" fillId="0" borderId="5" xfId="6" applyNumberFormat="1" applyFill="1" applyBorder="1">
      <alignment horizontal="right" vertical="center" indent="1"/>
    </xf>
    <xf numFmtId="0" fontId="32" fillId="37" borderId="5" xfId="0" applyFont="1" applyFill="1" applyBorder="1" applyAlignment="1">
      <alignment vertical="top" wrapText="1"/>
    </xf>
    <xf numFmtId="167" fontId="5" fillId="37" borderId="1" xfId="6" applyNumberFormat="1" applyFill="1" applyBorder="1">
      <alignment horizontal="right" vertical="center" indent="1"/>
    </xf>
    <xf numFmtId="167" fontId="31" fillId="37" borderId="5" xfId="6" applyNumberFormat="1" applyFont="1" applyFill="1" applyBorder="1">
      <alignment horizontal="right" vertical="center" indent="1"/>
    </xf>
    <xf numFmtId="167" fontId="33" fillId="37" borderId="3" xfId="6" applyNumberFormat="1" applyFont="1" applyFill="1" applyBorder="1">
      <alignment horizontal="right" vertical="center" indent="1"/>
    </xf>
    <xf numFmtId="167" fontId="33" fillId="36" borderId="3" xfId="6" applyNumberFormat="1" applyFont="1" applyFill="1" applyBorder="1">
      <alignment horizontal="right" vertical="center" indent="1"/>
    </xf>
    <xf numFmtId="0" fontId="32" fillId="37" borderId="0" xfId="0" applyFont="1" applyFill="1" applyAlignment="1">
      <alignment horizontal="left" vertical="center" wrapText="1"/>
    </xf>
    <xf numFmtId="167" fontId="33" fillId="36" borderId="1" xfId="6" applyNumberFormat="1" applyFont="1" applyFill="1" applyBorder="1">
      <alignment horizontal="right" vertical="center" indent="1"/>
    </xf>
    <xf numFmtId="0" fontId="30" fillId="38" borderId="2" xfId="7" applyFont="1" applyFill="1">
      <alignment vertical="top" wrapText="1"/>
    </xf>
    <xf numFmtId="167" fontId="31" fillId="36" borderId="5" xfId="6" applyNumberFormat="1" applyFont="1" applyFill="1" applyBorder="1">
      <alignment horizontal="right" vertical="center" indent="1"/>
    </xf>
    <xf numFmtId="167" fontId="33" fillId="38" borderId="1" xfId="6" applyNumberFormat="1" applyFont="1" applyFill="1" applyBorder="1">
      <alignment horizontal="right" vertical="center" indent="1"/>
    </xf>
    <xf numFmtId="167" fontId="33" fillId="38" borderId="3" xfId="6" applyNumberFormat="1" applyFont="1" applyFill="1" applyBorder="1">
      <alignment horizontal="right" vertical="center" indent="1"/>
    </xf>
    <xf numFmtId="167" fontId="31" fillId="38" borderId="3" xfId="6" applyNumberFormat="1" applyFont="1" applyFill="1" applyBorder="1">
      <alignment horizontal="right" vertical="center" indent="1"/>
    </xf>
    <xf numFmtId="167" fontId="31" fillId="33" borderId="5" xfId="6" applyNumberFormat="1" applyFont="1" applyFill="1" applyBorder="1">
      <alignment horizontal="right" vertical="center" indent="1"/>
    </xf>
    <xf numFmtId="167" fontId="5" fillId="38" borderId="1" xfId="6" applyNumberFormat="1" applyFill="1" applyBorder="1">
      <alignment horizontal="right" vertical="center" indent="1"/>
    </xf>
    <xf numFmtId="167" fontId="30" fillId="36" borderId="0" xfId="6" applyNumberFormat="1" applyFont="1" applyFill="1" applyBorder="1" applyAlignment="1">
      <alignment horizontal="left" vertical="center" wrapText="1"/>
    </xf>
    <xf numFmtId="0" fontId="22" fillId="0" borderId="0" xfId="0" applyFont="1" applyFill="1" applyAlignment="1">
      <alignment vertical="top" wrapText="1"/>
    </xf>
    <xf numFmtId="0" fontId="30" fillId="38" borderId="5" xfId="7" applyFont="1" applyFill="1" applyBorder="1" applyAlignment="1">
      <alignment horizontal="center" vertical="top" wrapText="1"/>
    </xf>
    <xf numFmtId="0" fontId="30" fillId="38" borderId="2" xfId="7" applyFont="1" applyFill="1" applyAlignment="1">
      <alignment vertical="center" wrapText="1"/>
    </xf>
    <xf numFmtId="0" fontId="30" fillId="38" borderId="5" xfId="7" applyFont="1" applyFill="1" applyBorder="1" applyAlignment="1">
      <alignment horizontal="center" vertical="center" wrapText="1"/>
    </xf>
    <xf numFmtId="0" fontId="30" fillId="36" borderId="5" xfId="7" applyFont="1" applyFill="1" applyBorder="1" applyAlignment="1">
      <alignment horizontal="center" vertical="center" wrapText="1"/>
    </xf>
    <xf numFmtId="0" fontId="30" fillId="36" borderId="2" xfId="7" applyFont="1" applyFill="1" applyAlignment="1">
      <alignment vertical="center" wrapText="1"/>
    </xf>
    <xf numFmtId="0" fontId="30" fillId="36" borderId="5" xfId="7" applyFont="1" applyFill="1" applyBorder="1" applyAlignment="1">
      <alignment horizontal="center" vertical="top" wrapText="1"/>
    </xf>
    <xf numFmtId="0" fontId="30" fillId="0" borderId="0" xfId="0" applyFont="1" applyFill="1" applyAlignment="1">
      <alignment vertical="top" wrapText="1"/>
    </xf>
    <xf numFmtId="0" fontId="30" fillId="38" borderId="5" xfId="7" applyFont="1" applyFill="1" applyBorder="1" applyAlignment="1">
      <alignment horizontal="center" vertical="center" wrapText="1"/>
    </xf>
    <xf numFmtId="0" fontId="30" fillId="36" borderId="5" xfId="7" applyFont="1" applyFill="1" applyBorder="1" applyAlignment="1">
      <alignment horizontal="center" vertical="center" wrapText="1"/>
    </xf>
    <xf numFmtId="0" fontId="30" fillId="33" borderId="2" xfId="7" applyFont="1" applyFill="1" applyAlignment="1">
      <alignment horizontal="center" vertical="center" wrapText="1"/>
    </xf>
    <xf numFmtId="0" fontId="30" fillId="38" borderId="5" xfId="7" applyFont="1" applyFill="1" applyBorder="1" applyAlignment="1">
      <alignment vertical="center" wrapText="1"/>
    </xf>
    <xf numFmtId="0" fontId="30" fillId="38" borderId="14" xfId="7" applyFont="1" applyFill="1" applyBorder="1" applyAlignment="1">
      <alignment vertical="center" wrapText="1"/>
    </xf>
    <xf numFmtId="0" fontId="32" fillId="37" borderId="5" xfId="0" applyFont="1" applyFill="1" applyBorder="1" applyAlignment="1">
      <alignment vertical="center" wrapText="1"/>
    </xf>
    <xf numFmtId="0" fontId="30" fillId="38" borderId="5" xfId="7" applyFont="1" applyFill="1" applyBorder="1" applyAlignment="1">
      <alignment vertical="top" wrapText="1"/>
    </xf>
    <xf numFmtId="0" fontId="30" fillId="38" borderId="17" xfId="7" applyFont="1" applyFill="1" applyBorder="1" applyAlignment="1">
      <alignment vertical="top" wrapText="1"/>
    </xf>
    <xf numFmtId="0" fontId="32" fillId="39" borderId="0" xfId="0" applyFont="1" applyFill="1" applyAlignment="1">
      <alignment vertical="top" wrapText="1"/>
    </xf>
    <xf numFmtId="167" fontId="31" fillId="39" borderId="3" xfId="6" applyNumberFormat="1" applyFont="1" applyFill="1" applyBorder="1">
      <alignment horizontal="right" vertical="center" indent="1"/>
    </xf>
    <xf numFmtId="0" fontId="30" fillId="36" borderId="17" xfId="7" applyFont="1" applyFill="1" applyBorder="1" applyAlignment="1">
      <alignment vertical="center" wrapText="1"/>
    </xf>
    <xf numFmtId="0" fontId="32" fillId="0" borderId="0" xfId="0" applyFont="1" applyFill="1" applyAlignment="1">
      <alignment vertical="top" wrapText="1"/>
    </xf>
    <xf numFmtId="0" fontId="32" fillId="37" borderId="17" xfId="0" applyFont="1" applyFill="1" applyBorder="1" applyAlignment="1">
      <alignment vertical="center" wrapText="1"/>
    </xf>
    <xf numFmtId="0" fontId="0" fillId="39" borderId="0" xfId="0" applyFill="1">
      <alignment vertical="top"/>
    </xf>
    <xf numFmtId="0" fontId="30" fillId="36" borderId="0" xfId="7" applyFont="1" applyFill="1" applyBorder="1" applyAlignment="1">
      <alignment vertical="top" wrapText="1"/>
    </xf>
    <xf numFmtId="167" fontId="31" fillId="39" borderId="0" xfId="6" applyNumberFormat="1" applyFont="1" applyFill="1" applyBorder="1">
      <alignment horizontal="right" vertical="center" indent="1"/>
    </xf>
    <xf numFmtId="0" fontId="32" fillId="36" borderId="14" xfId="7" applyFont="1" applyFill="1" applyBorder="1" applyAlignment="1">
      <alignment vertical="center" wrapText="1"/>
    </xf>
    <xf numFmtId="0" fontId="32" fillId="39" borderId="15" xfId="7" applyFont="1" applyFill="1" applyBorder="1" applyAlignment="1">
      <alignment vertical="center" wrapText="1"/>
    </xf>
    <xf numFmtId="0" fontId="32" fillId="36" borderId="5" xfId="7" applyFont="1" applyFill="1" applyBorder="1" applyAlignment="1">
      <alignment vertical="top" wrapText="1"/>
    </xf>
    <xf numFmtId="0" fontId="30" fillId="36" borderId="14" xfId="7" applyFont="1" applyFill="1" applyBorder="1" applyAlignment="1">
      <alignment vertical="center" wrapText="1"/>
    </xf>
    <xf numFmtId="0" fontId="32" fillId="36" borderId="5" xfId="7" applyFont="1" applyFill="1" applyBorder="1" applyAlignment="1">
      <alignment vertical="center" wrapText="1"/>
    </xf>
    <xf numFmtId="0" fontId="30" fillId="38" borderId="0" xfId="7" applyFont="1" applyFill="1" applyBorder="1" applyAlignment="1">
      <alignment vertical="top" wrapText="1"/>
    </xf>
    <xf numFmtId="167" fontId="33" fillId="39" borderId="3" xfId="6" applyNumberFormat="1" applyFont="1" applyFill="1" applyBorder="1">
      <alignment horizontal="right" vertical="center" indent="1"/>
    </xf>
    <xf numFmtId="167" fontId="31" fillId="39" borderId="5" xfId="6" applyNumberFormat="1" applyFont="1" applyFill="1" applyBorder="1">
      <alignment horizontal="right" vertical="center" indent="1"/>
    </xf>
    <xf numFmtId="0" fontId="30" fillId="39" borderId="2" xfId="7" applyFont="1" applyFill="1" applyAlignment="1">
      <alignment horizontal="left" vertical="top" wrapText="1"/>
    </xf>
    <xf numFmtId="0" fontId="32" fillId="39" borderId="2" xfId="7" applyFont="1" applyFill="1">
      <alignment vertical="top" wrapText="1"/>
    </xf>
    <xf numFmtId="0" fontId="31" fillId="39" borderId="2" xfId="7" applyFont="1" applyFill="1">
      <alignment vertical="top" wrapText="1"/>
    </xf>
    <xf numFmtId="0" fontId="30" fillId="39" borderId="2" xfId="7" applyFont="1" applyFill="1">
      <alignment vertical="top" wrapText="1"/>
    </xf>
    <xf numFmtId="0" fontId="30" fillId="36" borderId="5" xfId="7" applyFont="1" applyFill="1" applyBorder="1" applyAlignment="1">
      <alignment vertical="center" wrapText="1"/>
    </xf>
    <xf numFmtId="0" fontId="32" fillId="39" borderId="0" xfId="0" applyFont="1" applyFill="1" applyAlignment="1">
      <alignment vertical="center" wrapText="1"/>
    </xf>
    <xf numFmtId="167" fontId="33" fillId="38" borderId="5" xfId="6" applyNumberFormat="1" applyFont="1" applyFill="1" applyBorder="1">
      <alignment horizontal="right" vertical="center" indent="1"/>
    </xf>
    <xf numFmtId="0" fontId="0" fillId="36" borderId="0" xfId="0" applyFill="1">
      <alignment vertical="top"/>
    </xf>
    <xf numFmtId="167" fontId="33" fillId="39" borderId="0" xfId="6" applyNumberFormat="1" applyFont="1" applyFill="1" applyBorder="1">
      <alignment horizontal="right" vertical="center" indent="1"/>
    </xf>
    <xf numFmtId="0" fontId="30" fillId="39" borderId="2" xfId="7" applyFont="1" applyFill="1" applyAlignment="1">
      <alignment vertical="center" wrapText="1"/>
    </xf>
    <xf numFmtId="0" fontId="33" fillId="39" borderId="0" xfId="0" applyFont="1" applyFill="1">
      <alignment vertical="top"/>
    </xf>
    <xf numFmtId="0" fontId="32" fillId="39" borderId="5" xfId="7" applyFont="1" applyFill="1" applyBorder="1" applyAlignment="1">
      <alignment vertical="top" wrapText="1"/>
    </xf>
    <xf numFmtId="0" fontId="30" fillId="39" borderId="16" xfId="7" applyFont="1" applyFill="1" applyBorder="1" applyAlignment="1">
      <alignment vertical="center" wrapText="1"/>
    </xf>
    <xf numFmtId="0" fontId="32" fillId="39" borderId="2" xfId="7" applyFont="1" applyFill="1" applyAlignment="1">
      <alignment vertical="center" wrapText="1"/>
    </xf>
    <xf numFmtId="167" fontId="30" fillId="36" borderId="5" xfId="6" applyNumberFormat="1" applyFont="1" applyFill="1" applyBorder="1" applyAlignment="1">
      <alignment vertical="center" wrapText="1"/>
    </xf>
    <xf numFmtId="167" fontId="30" fillId="39" borderId="2" xfId="6" applyNumberFormat="1" applyFont="1" applyFill="1" applyBorder="1" applyAlignment="1">
      <alignment vertical="center" wrapText="1"/>
    </xf>
    <xf numFmtId="0" fontId="30" fillId="39" borderId="18" xfId="7" applyFont="1" applyFill="1" applyBorder="1" applyAlignment="1">
      <alignment vertical="top" wrapText="1"/>
    </xf>
    <xf numFmtId="0" fontId="30" fillId="39" borderId="2" xfId="7" applyFont="1" applyFill="1" applyAlignment="1">
      <alignment vertical="top" wrapText="1"/>
    </xf>
    <xf numFmtId="0" fontId="30" fillId="0" borderId="0" xfId="7" applyFont="1" applyFill="1" applyBorder="1" applyAlignment="1">
      <alignment vertical="top" wrapText="1"/>
    </xf>
    <xf numFmtId="0" fontId="32" fillId="39" borderId="18" xfId="0" applyFont="1" applyFill="1" applyBorder="1" applyAlignment="1">
      <alignment vertical="center" wrapText="1"/>
    </xf>
    <xf numFmtId="167" fontId="30" fillId="0" borderId="3" xfId="6" applyNumberFormat="1" applyFont="1" applyFill="1" applyBorder="1">
      <alignment horizontal="right" vertical="center" indent="1"/>
    </xf>
    <xf numFmtId="0" fontId="30" fillId="0" borderId="18" xfId="7" applyFont="1" applyFill="1" applyBorder="1" applyAlignment="1">
      <alignment vertical="top" wrapText="1"/>
    </xf>
    <xf numFmtId="167" fontId="5" fillId="0" borderId="1" xfId="6" applyNumberFormat="1" applyFont="1" applyFill="1" applyBorder="1">
      <alignment horizontal="right" vertical="center" indent="1"/>
    </xf>
    <xf numFmtId="167" fontId="5" fillId="0" borderId="5" xfId="6" applyNumberFormat="1" applyFont="1" applyFill="1" applyBorder="1">
      <alignment horizontal="right" vertical="center" indent="1"/>
    </xf>
    <xf numFmtId="167" fontId="31" fillId="40" borderId="3" xfId="6" applyNumberFormat="1" applyFont="1" applyFill="1" applyBorder="1">
      <alignment horizontal="right" vertical="center" indent="1"/>
    </xf>
    <xf numFmtId="0" fontId="30" fillId="40" borderId="2" xfId="7" applyFont="1" applyFill="1">
      <alignment vertical="top" wrapText="1"/>
    </xf>
    <xf numFmtId="167" fontId="33" fillId="41" borderId="3" xfId="6" applyNumberFormat="1" applyFont="1" applyFill="1" applyBorder="1">
      <alignment horizontal="right" vertical="center" indent="1"/>
    </xf>
    <xf numFmtId="167" fontId="32" fillId="41" borderId="5" xfId="6" applyNumberFormat="1" applyFont="1" applyFill="1" applyBorder="1" applyAlignment="1">
      <alignment horizontal="center" vertical="center"/>
    </xf>
    <xf numFmtId="0" fontId="0" fillId="41" borderId="0" xfId="0" applyFill="1">
      <alignment vertical="top"/>
    </xf>
    <xf numFmtId="0" fontId="32" fillId="41" borderId="2" xfId="7" applyFont="1" applyFill="1">
      <alignment vertical="top" wrapText="1"/>
    </xf>
    <xf numFmtId="167" fontId="30" fillId="0" borderId="5" xfId="6" applyNumberFormat="1" applyFont="1" applyFill="1" applyBorder="1" applyAlignment="1">
      <alignment vertical="center" wrapText="1"/>
    </xf>
    <xf numFmtId="0" fontId="30" fillId="38" borderId="0" xfId="7" applyFont="1" applyFill="1" applyBorder="1" applyAlignment="1">
      <alignment vertical="center" wrapText="1"/>
    </xf>
    <xf numFmtId="0" fontId="20" fillId="0" borderId="12" xfId="0" applyFont="1" applyFill="1" applyBorder="1" applyAlignment="1">
      <alignment wrapText="1"/>
    </xf>
    <xf numFmtId="0" fontId="0" fillId="0" borderId="12" xfId="0" applyFill="1" applyBorder="1" applyAlignment="1">
      <alignment wrapText="1"/>
    </xf>
    <xf numFmtId="0" fontId="20" fillId="0" borderId="0" xfId="0" applyFont="1" applyFill="1" applyBorder="1" applyAlignment="1">
      <alignment wrapText="1"/>
    </xf>
    <xf numFmtId="14" fontId="0" fillId="0" borderId="12" xfId="0" applyNumberFormat="1" applyFill="1" applyBorder="1" applyAlignment="1">
      <alignment horizontal="left" wrapText="1"/>
    </xf>
    <xf numFmtId="16" fontId="0" fillId="0" borderId="0" xfId="0" applyNumberFormat="1" applyFill="1" applyBorder="1" applyAlignment="1">
      <alignment horizontal="left" vertical="top"/>
    </xf>
    <xf numFmtId="0" fontId="7" fillId="0" borderId="0" xfId="51"/>
    <xf numFmtId="0" fontId="7" fillId="0" borderId="0" xfId="51" applyBorder="1" applyAlignment="1">
      <alignment horizontal="center" vertical="center"/>
    </xf>
    <xf numFmtId="0" fontId="7" fillId="0" borderId="0" xfId="51" applyBorder="1" applyAlignment="1">
      <alignment vertical="center"/>
    </xf>
    <xf numFmtId="0" fontId="7" fillId="0" borderId="25" xfId="51" applyBorder="1" applyAlignment="1">
      <alignment vertical="center"/>
    </xf>
    <xf numFmtId="0" fontId="7" fillId="0" borderId="0" xfId="51" applyAlignment="1">
      <alignment vertical="center"/>
    </xf>
    <xf numFmtId="170" fontId="36" fillId="0" borderId="0" xfId="50" applyNumberFormat="1" applyFont="1" applyAlignment="1">
      <alignment horizontal="center"/>
    </xf>
    <xf numFmtId="168" fontId="0" fillId="43" borderId="0" xfId="51" applyNumberFormat="1" applyFont="1" applyFill="1" applyAlignment="1">
      <alignment horizontal="center" vertical="center"/>
    </xf>
    <xf numFmtId="16" fontId="0" fillId="43" borderId="0" xfId="51" applyNumberFormat="1" applyFont="1" applyFill="1" applyAlignment="1">
      <alignment horizontal="center" vertical="center"/>
    </xf>
    <xf numFmtId="169" fontId="0" fillId="43" borderId="0" xfId="51" applyNumberFormat="1" applyFont="1" applyFill="1" applyAlignment="1">
      <alignment horizontal="center" vertical="center"/>
    </xf>
    <xf numFmtId="16" fontId="0" fillId="43" borderId="0" xfId="51" applyNumberFormat="1" applyFont="1" applyFill="1" applyBorder="1" applyAlignment="1">
      <alignment horizontal="center" vertical="center"/>
    </xf>
    <xf numFmtId="0" fontId="18" fillId="43" borderId="0" xfId="51" applyFont="1" applyFill="1" applyAlignment="1">
      <alignment vertical="center"/>
    </xf>
    <xf numFmtId="168" fontId="0" fillId="0" borderId="0" xfId="51" applyNumberFormat="1" applyFont="1" applyFill="1" applyAlignment="1">
      <alignment horizontal="center" vertical="center"/>
    </xf>
    <xf numFmtId="16" fontId="0" fillId="0" borderId="0" xfId="51" applyNumberFormat="1" applyFont="1" applyFill="1" applyAlignment="1">
      <alignment horizontal="center" vertical="center"/>
    </xf>
    <xf numFmtId="169" fontId="0" fillId="0" borderId="0" xfId="51" applyNumberFormat="1" applyFont="1" applyFill="1" applyAlignment="1">
      <alignment horizontal="center" vertical="center"/>
    </xf>
    <xf numFmtId="16" fontId="0" fillId="0" borderId="0" xfId="51" applyNumberFormat="1" applyFont="1" applyFill="1" applyBorder="1" applyAlignment="1">
      <alignment horizontal="center" vertical="center"/>
    </xf>
    <xf numFmtId="0" fontId="18" fillId="0" borderId="0" xfId="51" applyFont="1" applyFill="1" applyBorder="1" applyAlignment="1">
      <alignment vertical="center"/>
    </xf>
    <xf numFmtId="169" fontId="0" fillId="43" borderId="0" xfId="51" applyNumberFormat="1" applyFont="1" applyFill="1" applyBorder="1" applyAlignment="1">
      <alignment horizontal="center" vertical="center"/>
    </xf>
    <xf numFmtId="169" fontId="0" fillId="0" borderId="0" xfId="51" applyNumberFormat="1" applyFont="1" applyFill="1" applyBorder="1" applyAlignment="1">
      <alignment horizontal="center" vertical="center"/>
    </xf>
    <xf numFmtId="168" fontId="7" fillId="0" borderId="0" xfId="51" applyNumberFormat="1" applyFill="1" applyAlignment="1">
      <alignment horizontal="center" vertical="center"/>
    </xf>
    <xf numFmtId="169" fontId="7" fillId="0" borderId="0" xfId="51" applyNumberFormat="1" applyFill="1" applyAlignment="1">
      <alignment horizontal="center" vertical="center"/>
    </xf>
    <xf numFmtId="169" fontId="7" fillId="0" borderId="0" xfId="51" applyNumberFormat="1" applyFill="1" applyBorder="1" applyAlignment="1">
      <alignment horizontal="center" vertical="center"/>
    </xf>
    <xf numFmtId="168" fontId="7" fillId="43" borderId="0" xfId="51" applyNumberFormat="1" applyFill="1" applyAlignment="1">
      <alignment horizontal="center" vertical="center"/>
    </xf>
    <xf numFmtId="169" fontId="7" fillId="43" borderId="0" xfId="51" applyNumberFormat="1" applyFill="1" applyAlignment="1">
      <alignment horizontal="center" vertical="center"/>
    </xf>
    <xf numFmtId="169" fontId="7" fillId="43" borderId="0" xfId="51" applyNumberFormat="1" applyFill="1" applyBorder="1" applyAlignment="1">
      <alignment horizontal="center" vertical="center"/>
    </xf>
    <xf numFmtId="168" fontId="7" fillId="43" borderId="12" xfId="51" applyNumberFormat="1" applyFill="1" applyBorder="1" applyAlignment="1">
      <alignment horizontal="center" vertical="center"/>
    </xf>
    <xf numFmtId="16" fontId="7" fillId="43" borderId="0" xfId="51" applyNumberFormat="1" applyFill="1" applyAlignment="1">
      <alignment horizontal="center" vertical="center"/>
    </xf>
    <xf numFmtId="16" fontId="7" fillId="43" borderId="0" xfId="51" applyNumberFormat="1" applyFill="1" applyBorder="1" applyAlignment="1">
      <alignment horizontal="center" vertical="center"/>
    </xf>
    <xf numFmtId="16" fontId="7" fillId="43" borderId="12" xfId="51" applyNumberFormat="1" applyFill="1" applyBorder="1" applyAlignment="1">
      <alignment horizontal="center" vertical="center"/>
    </xf>
    <xf numFmtId="16" fontId="7" fillId="0" borderId="0" xfId="51" applyNumberFormat="1" applyFill="1" applyAlignment="1">
      <alignment horizontal="center" vertical="center"/>
    </xf>
    <xf numFmtId="16" fontId="7" fillId="0" borderId="26" xfId="51" applyNumberFormat="1" applyFill="1" applyBorder="1" applyAlignment="1">
      <alignment horizontal="center" vertical="center"/>
    </xf>
    <xf numFmtId="16" fontId="7" fillId="0" borderId="27" xfId="51" applyNumberFormat="1" applyFill="1" applyBorder="1" applyAlignment="1">
      <alignment horizontal="center" vertical="center"/>
    </xf>
    <xf numFmtId="16" fontId="7" fillId="0" borderId="28" xfId="51" applyNumberFormat="1" applyFill="1" applyBorder="1" applyAlignment="1">
      <alignment horizontal="center" vertical="center"/>
    </xf>
    <xf numFmtId="16" fontId="7" fillId="0" borderId="0" xfId="51" applyNumberFormat="1" applyFill="1" applyBorder="1" applyAlignment="1">
      <alignment horizontal="center" vertical="center"/>
    </xf>
    <xf numFmtId="16" fontId="7" fillId="0" borderId="29" xfId="51" applyNumberFormat="1" applyFill="1" applyBorder="1" applyAlignment="1">
      <alignment horizontal="center" vertical="center"/>
    </xf>
    <xf numFmtId="0" fontId="18" fillId="0" borderId="0" xfId="51" applyFont="1" applyFill="1" applyAlignment="1">
      <alignment vertical="center"/>
    </xf>
    <xf numFmtId="17" fontId="18" fillId="41" borderId="0" xfId="51" applyNumberFormat="1" applyFont="1" applyFill="1" applyAlignment="1">
      <alignment horizontal="center" vertical="center"/>
    </xf>
    <xf numFmtId="0" fontId="18" fillId="41" borderId="0" xfId="51" applyFont="1" applyFill="1" applyAlignment="1">
      <alignment vertical="center"/>
    </xf>
    <xf numFmtId="0" fontId="7" fillId="0" borderId="0" xfId="51" applyFill="1"/>
    <xf numFmtId="17" fontId="18" fillId="0" borderId="0" xfId="51" applyNumberFormat="1" applyFont="1" applyFill="1" applyAlignment="1">
      <alignment horizontal="center" vertical="center"/>
    </xf>
    <xf numFmtId="0" fontId="35" fillId="0" borderId="0" xfId="50"/>
    <xf numFmtId="0" fontId="35" fillId="0" borderId="0" xfId="50" applyAlignment="1">
      <alignment horizontal="center"/>
    </xf>
    <xf numFmtId="171" fontId="36" fillId="0" borderId="30" xfId="51" applyNumberFormat="1" applyFont="1" applyBorder="1" applyAlignment="1">
      <alignment horizontal="center"/>
    </xf>
    <xf numFmtId="171" fontId="36" fillId="0" borderId="31" xfId="51" applyNumberFormat="1" applyFont="1" applyBorder="1" applyAlignment="1">
      <alignment horizontal="center"/>
    </xf>
    <xf numFmtId="170" fontId="36" fillId="0" borderId="0" xfId="50" applyNumberFormat="1" applyFont="1"/>
    <xf numFmtId="171" fontId="36" fillId="0" borderId="32" xfId="51" applyNumberFormat="1" applyFont="1" applyBorder="1" applyAlignment="1">
      <alignment horizontal="center"/>
    </xf>
    <xf numFmtId="0" fontId="15" fillId="44" borderId="33" xfId="51" applyFont="1" applyFill="1" applyBorder="1" applyAlignment="1">
      <alignment horizontal="center" vertical="center" wrapText="1"/>
    </xf>
    <xf numFmtId="171" fontId="38" fillId="0" borderId="37" xfId="50" applyNumberFormat="1" applyFont="1" applyBorder="1" applyAlignment="1">
      <alignment horizontal="center"/>
    </xf>
    <xf numFmtId="171" fontId="38" fillId="0" borderId="38" xfId="50" applyNumberFormat="1" applyFont="1" applyBorder="1" applyAlignment="1">
      <alignment horizontal="center"/>
    </xf>
    <xf numFmtId="171" fontId="38" fillId="0" borderId="39" xfId="50" applyNumberFormat="1" applyFont="1" applyBorder="1" applyAlignment="1">
      <alignment horizontal="center"/>
    </xf>
    <xf numFmtId="171" fontId="38" fillId="0" borderId="39" xfId="51" applyNumberFormat="1" applyFont="1" applyBorder="1" applyAlignment="1">
      <alignment horizontal="center"/>
    </xf>
    <xf numFmtId="172" fontId="35" fillId="0" borderId="0" xfId="50" applyNumberFormat="1"/>
    <xf numFmtId="0" fontId="35" fillId="0" borderId="0" xfId="50" applyBorder="1"/>
    <xf numFmtId="0" fontId="15" fillId="44" borderId="40" xfId="50" applyFont="1" applyFill="1" applyBorder="1" applyAlignment="1">
      <alignment horizontal="center" vertical="center" wrapText="1"/>
    </xf>
    <xf numFmtId="0" fontId="18" fillId="42" borderId="0" xfId="51" applyFont="1" applyFill="1" applyAlignment="1">
      <alignment vertical="center"/>
    </xf>
    <xf numFmtId="16" fontId="7" fillId="42" borderId="0" xfId="51" applyNumberFormat="1" applyFill="1" applyBorder="1" applyAlignment="1">
      <alignment horizontal="center" vertical="center"/>
    </xf>
    <xf numFmtId="16" fontId="7" fillId="42" borderId="0" xfId="51" applyNumberFormat="1" applyFill="1" applyAlignment="1">
      <alignment horizontal="center" vertical="center"/>
    </xf>
    <xf numFmtId="168" fontId="7" fillId="42" borderId="0" xfId="51" applyNumberFormat="1" applyFill="1" applyAlignment="1">
      <alignment horizontal="center" vertical="center"/>
    </xf>
    <xf numFmtId="0" fontId="18" fillId="42" borderId="0" xfId="51" applyFont="1" applyFill="1" applyBorder="1" applyAlignment="1">
      <alignment vertical="center"/>
    </xf>
    <xf numFmtId="169" fontId="7" fillId="42" borderId="0" xfId="51" applyNumberFormat="1" applyFill="1" applyBorder="1" applyAlignment="1">
      <alignment horizontal="center" vertical="center"/>
    </xf>
    <xf numFmtId="169" fontId="7" fillId="42" borderId="0" xfId="51" applyNumberFormat="1" applyFill="1" applyAlignment="1">
      <alignment horizontal="center" vertical="center"/>
    </xf>
    <xf numFmtId="16" fontId="0" fillId="42" borderId="0" xfId="51" applyNumberFormat="1" applyFont="1" applyFill="1" applyBorder="1" applyAlignment="1">
      <alignment horizontal="center" vertical="center"/>
    </xf>
    <xf numFmtId="16" fontId="0" fillId="42" borderId="0" xfId="51" applyNumberFormat="1" applyFont="1" applyFill="1" applyAlignment="1">
      <alignment horizontal="center" vertical="center"/>
    </xf>
    <xf numFmtId="169" fontId="0" fillId="42" borderId="0" xfId="51" applyNumberFormat="1" applyFont="1" applyFill="1" applyAlignment="1">
      <alignment horizontal="center" vertical="center"/>
    </xf>
    <xf numFmtId="169" fontId="0" fillId="42" borderId="0" xfId="51" applyNumberFormat="1" applyFont="1" applyFill="1" applyBorder="1" applyAlignment="1">
      <alignment horizontal="center" vertical="center"/>
    </xf>
    <xf numFmtId="168" fontId="0" fillId="42" borderId="0" xfId="51" applyNumberFormat="1" applyFont="1" applyFill="1" applyAlignment="1">
      <alignment horizontal="center" vertical="center"/>
    </xf>
    <xf numFmtId="0" fontId="7" fillId="0" borderId="0" xfId="51" applyBorder="1"/>
    <xf numFmtId="0" fontId="20" fillId="0" borderId="12" xfId="0" applyFont="1" applyFill="1" applyBorder="1" applyAlignment="1">
      <alignment horizontal="justify" vertical="center" wrapText="1"/>
    </xf>
    <xf numFmtId="0" fontId="21" fillId="0" borderId="12" xfId="0" applyFont="1" applyFill="1" applyBorder="1" applyAlignment="1">
      <alignment wrapText="1"/>
    </xf>
    <xf numFmtId="16" fontId="0" fillId="0" borderId="12" xfId="0" applyNumberFormat="1" applyFill="1" applyBorder="1" applyAlignment="1">
      <alignment horizontal="left" vertical="top"/>
    </xf>
    <xf numFmtId="0" fontId="7" fillId="0" borderId="19" xfId="51" applyBorder="1" applyAlignment="1">
      <alignment horizontal="center" vertical="center"/>
    </xf>
    <xf numFmtId="0" fontId="7" fillId="0" borderId="20" xfId="51" applyBorder="1" applyAlignment="1">
      <alignment horizontal="center" vertical="center"/>
    </xf>
    <xf numFmtId="0" fontId="7" fillId="0" borderId="21" xfId="51" applyBorder="1" applyAlignment="1">
      <alignment horizontal="center" vertical="center"/>
    </xf>
    <xf numFmtId="0" fontId="7" fillId="0" borderId="22" xfId="51" applyBorder="1" applyAlignment="1">
      <alignment horizontal="center" vertical="center"/>
    </xf>
    <xf numFmtId="0" fontId="7" fillId="0" borderId="23" xfId="51" applyBorder="1" applyAlignment="1">
      <alignment horizontal="center" vertical="center"/>
    </xf>
    <xf numFmtId="0" fontId="7" fillId="0" borderId="24" xfId="51" applyBorder="1" applyAlignment="1">
      <alignment horizontal="center" vertical="center"/>
    </xf>
    <xf numFmtId="0" fontId="37" fillId="45" borderId="36" xfId="50" applyFont="1" applyFill="1" applyBorder="1" applyAlignment="1">
      <alignment horizontal="center" vertical="center"/>
    </xf>
    <xf numFmtId="0" fontId="37" fillId="45" borderId="35" xfId="50" applyFont="1" applyFill="1" applyBorder="1" applyAlignment="1">
      <alignment horizontal="center" vertical="center"/>
    </xf>
    <xf numFmtId="0" fontId="37" fillId="45" borderId="34" xfId="50" applyFont="1" applyFill="1" applyBorder="1" applyAlignment="1">
      <alignment horizontal="center" vertical="center"/>
    </xf>
    <xf numFmtId="0" fontId="37" fillId="45" borderId="36" xfId="51" applyFont="1" applyFill="1" applyBorder="1" applyAlignment="1">
      <alignment horizontal="center" vertical="center" wrapText="1"/>
    </xf>
    <xf numFmtId="0" fontId="37" fillId="45" borderId="35" xfId="51" applyFont="1" applyFill="1" applyBorder="1" applyAlignment="1">
      <alignment horizontal="center" vertical="center" wrapText="1"/>
    </xf>
    <xf numFmtId="0" fontId="37" fillId="45" borderId="34" xfId="51" applyFont="1" applyFill="1" applyBorder="1" applyAlignment="1">
      <alignment horizontal="center" vertical="center" wrapText="1"/>
    </xf>
    <xf numFmtId="0" fontId="1" fillId="0" borderId="0" xfId="2">
      <alignment horizontal="left"/>
    </xf>
    <xf numFmtId="0" fontId="4" fillId="0" borderId="0" xfId="1">
      <alignment vertical="top"/>
    </xf>
    <xf numFmtId="0" fontId="30" fillId="36" borderId="5" xfId="7" applyFont="1" applyFill="1" applyBorder="1" applyAlignment="1">
      <alignment horizontal="center" vertical="top" wrapText="1"/>
    </xf>
    <xf numFmtId="0" fontId="30" fillId="36" borderId="2" xfId="7" applyFont="1" applyFill="1" applyAlignment="1">
      <alignment horizontal="center" vertical="top" wrapText="1"/>
    </xf>
    <xf numFmtId="0" fontId="30" fillId="36" borderId="5" xfId="7" applyFont="1" applyFill="1" applyBorder="1" applyAlignment="1">
      <alignment horizontal="center" vertical="center" wrapText="1"/>
    </xf>
    <xf numFmtId="0" fontId="30" fillId="36" borderId="2" xfId="7" applyFont="1" applyFill="1" applyAlignment="1">
      <alignment horizontal="center" vertical="center" wrapText="1"/>
    </xf>
    <xf numFmtId="0" fontId="32" fillId="37" borderId="0" xfId="0" applyFont="1" applyFill="1" applyAlignment="1">
      <alignment horizontal="center" vertical="center" wrapText="1"/>
    </xf>
    <xf numFmtId="0" fontId="32" fillId="37" borderId="18" xfId="0" applyFont="1" applyFill="1" applyBorder="1" applyAlignment="1">
      <alignment horizontal="center" vertical="center" wrapText="1"/>
    </xf>
    <xf numFmtId="0" fontId="32" fillId="41" borderId="3" xfId="7" applyFont="1" applyFill="1" applyBorder="1" applyAlignment="1">
      <alignment horizontal="center" vertical="top" wrapText="1"/>
    </xf>
    <xf numFmtId="0" fontId="32" fillId="41" borderId="2" xfId="7" applyFont="1" applyFill="1" applyAlignment="1">
      <alignment horizontal="center" vertical="top" wrapText="1"/>
    </xf>
    <xf numFmtId="0" fontId="30" fillId="38" borderId="3" xfId="7" applyFont="1" applyFill="1" applyBorder="1" applyAlignment="1">
      <alignment horizontal="left" vertical="top" wrapText="1"/>
    </xf>
    <xf numFmtId="0" fontId="30" fillId="38" borderId="5" xfId="7" applyFont="1" applyFill="1" applyBorder="1" applyAlignment="1">
      <alignment horizontal="left" vertical="top" wrapText="1"/>
    </xf>
    <xf numFmtId="0" fontId="30" fillId="38" borderId="2" xfId="7" applyFont="1" applyFill="1" applyAlignment="1">
      <alignment horizontal="left" vertical="top" wrapText="1"/>
    </xf>
    <xf numFmtId="0" fontId="32" fillId="37" borderId="5" xfId="0" applyFont="1" applyFill="1" applyBorder="1" applyAlignment="1">
      <alignment horizontal="center" vertical="center" wrapText="1"/>
    </xf>
    <xf numFmtId="0" fontId="32" fillId="37" borderId="2" xfId="0" applyFont="1" applyFill="1" applyBorder="1" applyAlignment="1">
      <alignment horizontal="center" vertical="center" wrapText="1"/>
    </xf>
    <xf numFmtId="0" fontId="30" fillId="40" borderId="5" xfId="7" applyFont="1" applyFill="1" applyBorder="1" applyAlignment="1">
      <alignment horizontal="center" vertical="top" wrapText="1"/>
    </xf>
    <xf numFmtId="0" fontId="30" fillId="40" borderId="2" xfId="7" applyFont="1" applyFill="1" applyAlignment="1">
      <alignment horizontal="center" vertical="top" wrapText="1"/>
    </xf>
    <xf numFmtId="0" fontId="30" fillId="38" borderId="5" xfId="7" applyFont="1" applyFill="1" applyBorder="1" applyAlignment="1">
      <alignment horizontal="center" vertical="top" wrapText="1"/>
    </xf>
    <xf numFmtId="0" fontId="30" fillId="38" borderId="2" xfId="7" applyFont="1" applyFill="1" applyAlignment="1">
      <alignment horizontal="center" vertical="top" wrapText="1"/>
    </xf>
    <xf numFmtId="167" fontId="31" fillId="0" borderId="14" xfId="6" applyNumberFormat="1" applyFont="1" applyFill="1" applyBorder="1" applyAlignment="1">
      <alignment horizontal="center" vertical="center"/>
    </xf>
    <xf numFmtId="167" fontId="31" fillId="0" borderId="15" xfId="6" applyNumberFormat="1" applyFont="1" applyFill="1" applyBorder="1" applyAlignment="1">
      <alignment horizontal="center" vertical="center"/>
    </xf>
    <xf numFmtId="0" fontId="30" fillId="38" borderId="17" xfId="7" applyFont="1" applyFill="1" applyBorder="1" applyAlignment="1">
      <alignment horizontal="center" vertical="center" wrapText="1"/>
    </xf>
    <xf numFmtId="0" fontId="30" fillId="38" borderId="16" xfId="7" applyFont="1" applyFill="1" applyBorder="1" applyAlignment="1">
      <alignment horizontal="center" vertical="center" wrapText="1"/>
    </xf>
    <xf numFmtId="0" fontId="26" fillId="0" borderId="0" xfId="2" applyFont="1">
      <alignment horizontal="left"/>
    </xf>
    <xf numFmtId="0" fontId="25" fillId="0" borderId="0" xfId="1" applyFont="1">
      <alignment vertical="top"/>
    </xf>
    <xf numFmtId="0" fontId="30" fillId="36" borderId="17" xfId="7" applyFont="1" applyFill="1" applyBorder="1" applyAlignment="1">
      <alignment horizontal="center" vertical="top" wrapText="1"/>
    </xf>
    <xf numFmtId="0" fontId="29" fillId="0" borderId="0" xfId="2" applyFont="1">
      <alignment horizontal="left"/>
    </xf>
    <xf numFmtId="0" fontId="32" fillId="36" borderId="0" xfId="7" applyFont="1" applyFill="1" applyBorder="1" applyAlignment="1">
      <alignment horizontal="center" vertical="top" wrapText="1"/>
    </xf>
    <xf numFmtId="0" fontId="32" fillId="36" borderId="18" xfId="7" applyFont="1" applyFill="1" applyBorder="1" applyAlignment="1">
      <alignment horizontal="center" vertical="top" wrapText="1"/>
    </xf>
    <xf numFmtId="0" fontId="30" fillId="33" borderId="5" xfId="7" applyFont="1" applyFill="1" applyBorder="1" applyAlignment="1">
      <alignment horizontal="center" vertical="center" wrapText="1"/>
    </xf>
    <xf numFmtId="0" fontId="30" fillId="33" borderId="2" xfId="7" applyFont="1" applyFill="1" applyAlignment="1">
      <alignment horizontal="center" vertical="center" wrapText="1"/>
    </xf>
    <xf numFmtId="0" fontId="32" fillId="39" borderId="0" xfId="0" applyFont="1" applyFill="1" applyAlignment="1">
      <alignment horizontal="center" vertical="top" wrapText="1"/>
    </xf>
    <xf numFmtId="0" fontId="32" fillId="39" borderId="18" xfId="0" applyFont="1" applyFill="1" applyBorder="1" applyAlignment="1">
      <alignment horizontal="center" vertical="top" wrapText="1"/>
    </xf>
  </cellXfs>
  <cellStyles count="52">
    <cellStyle name="20% - Ênfase1" xfId="27" builtinId="30" customBuiltin="1"/>
    <cellStyle name="20% - Ênfase2" xfId="31" builtinId="34" customBuiltin="1"/>
    <cellStyle name="20% - Ênfase3" xfId="35" builtinId="38" customBuiltin="1"/>
    <cellStyle name="20% - Ênfase4" xfId="39" builtinId="42" customBuiltin="1"/>
    <cellStyle name="20% - Ênfase5" xfId="43" builtinId="46" customBuiltin="1"/>
    <cellStyle name="20% - Ênfase6" xfId="47" builtinId="50" customBuiltin="1"/>
    <cellStyle name="40% - Ênfase1" xfId="28" builtinId="31" customBuiltin="1"/>
    <cellStyle name="40% - Ênfase2" xfId="32" builtinId="35" customBuiltin="1"/>
    <cellStyle name="40% - Ênfase3" xfId="36" builtinId="39" customBuiltin="1"/>
    <cellStyle name="40% - Ênfase4" xfId="40" builtinId="43" customBuiltin="1"/>
    <cellStyle name="40% - Ênfase5" xfId="44" builtinId="47" customBuiltin="1"/>
    <cellStyle name="40% - Ênfase6" xfId="48" builtinId="51" customBuiltin="1"/>
    <cellStyle name="60% - Ênfase1" xfId="29" builtinId="32" customBuiltin="1"/>
    <cellStyle name="60% - Ênfase2" xfId="33" builtinId="36" customBuiltin="1"/>
    <cellStyle name="60% - Ênfase3" xfId="37" builtinId="40" customBuiltin="1"/>
    <cellStyle name="60% - Ênfase4" xfId="41" builtinId="44" customBuiltin="1"/>
    <cellStyle name="60% - Ênfase5" xfId="45" builtinId="48" customBuiltin="1"/>
    <cellStyle name="60% - Ênfase6" xfId="49" builtinId="52" customBuiltin="1"/>
    <cellStyle name="Bom" xfId="14" builtinId="26" customBuiltin="1"/>
    <cellStyle name="Cálculo" xfId="19" builtinId="22" customBuiltin="1"/>
    <cellStyle name="Célula de Verificação" xfId="21" builtinId="23" customBuiltin="1"/>
    <cellStyle name="Célula Vinculada" xfId="20" builtinId="24" customBuiltin="1"/>
    <cellStyle name="DescriçõesDeDias" xfId="7"/>
    <cellStyle name="Ênfase1" xfId="26" builtinId="29" customBuiltin="1"/>
    <cellStyle name="Ênfase2" xfId="30" builtinId="33" customBuiltin="1"/>
    <cellStyle name="Ênfase3" xfId="34" builtinId="37" customBuiltin="1"/>
    <cellStyle name="Ênfase4" xfId="38" builtinId="41" customBuiltin="1"/>
    <cellStyle name="Ênfase5" xfId="42" builtinId="45" customBuiltin="1"/>
    <cellStyle name="Ênfase6" xfId="46" builtinId="49" customBuiltin="1"/>
    <cellStyle name="Entrada" xfId="17" builtinId="20" customBuiltin="1"/>
    <cellStyle name="Incorreto" xfId="15" builtinId="27" customBuiltin="1"/>
    <cellStyle name="Moeda" xfId="11" builtinId="4" customBuiltin="1"/>
    <cellStyle name="Moeda [0]" xfId="12" builtinId="7" customBuiltin="1"/>
    <cellStyle name="Neutra" xfId="16" builtinId="28" customBuiltin="1"/>
    <cellStyle name="Normal" xfId="0" builtinId="0" customBuiltin="1"/>
    <cellStyle name="Normal 2" xfId="50"/>
    <cellStyle name="Normal 3" xfId="51"/>
    <cellStyle name="Nota" xfId="23" builtinId="10" customBuiltin="1"/>
    <cellStyle name="Porcentagem" xfId="13" builtinId="5" customBuiltin="1"/>
    <cellStyle name="Rótulo de entrada alinhado à direita" xfId="8"/>
    <cellStyle name="Rótulo de entrada alinhado à esquerda" xfId="1"/>
    <cellStyle name="Saída" xfId="18" builtinId="21" customBuiltin="1"/>
    <cellStyle name="Separador de milhares [0]" xfId="10" builtinId="6" customBuiltin="1"/>
    <cellStyle name="Texto de Aviso" xfId="22" builtinId="11" customBuiltin="1"/>
    <cellStyle name="Texto Explicativo" xfId="24" builtinId="53" customBuiltin="1"/>
    <cellStyle name="Título" xfId="2" builtinId="15" customBuiltin="1"/>
    <cellStyle name="Título 1" xfId="3" builtinId="16" customBuiltin="1"/>
    <cellStyle name="Título 2" xfId="4" builtinId="17" customBuiltin="1"/>
    <cellStyle name="Título 3" xfId="5" builtinId="18" customBuiltin="1"/>
    <cellStyle name="Título 4" xfId="6" builtinId="19" customBuiltin="1"/>
    <cellStyle name="Total" xfId="25" builtinId="25" customBuiltin="1"/>
    <cellStyle name="Vírgula" xfId="9" builtinId="3" customBuiltin="1"/>
  </cellStyles>
  <dxfs count="8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8BFFD8"/>
      <color rgb="FF66FFCC"/>
      <color rgb="FFFF66CC"/>
      <color rgb="FFFF57AB"/>
      <color rgb="FFEA6F6C"/>
      <color rgb="FFFF0D86"/>
      <color rgb="FFFFFFC5"/>
      <color rgb="FFFBCDC5"/>
      <color rgb="FFF7C1FB"/>
      <color rgb="FFF4AC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85726</xdr:colOff>
      <xdr:row>0</xdr:row>
      <xdr:rowOff>97367</xdr:rowOff>
    </xdr:from>
    <xdr:to>
      <xdr:col>7</xdr:col>
      <xdr:colOff>1488017</xdr:colOff>
      <xdr:row>1</xdr:row>
      <xdr:rowOff>297392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87226" y="97367"/>
          <a:ext cx="1402291" cy="77152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47625</xdr:colOff>
      <xdr:row>0</xdr:row>
      <xdr:rowOff>66675</xdr:rowOff>
    </xdr:from>
    <xdr:to>
      <xdr:col>8</xdr:col>
      <xdr:colOff>9525</xdr:colOff>
      <xdr:row>1</xdr:row>
      <xdr:rowOff>190179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01225" y="66675"/>
          <a:ext cx="1257300" cy="69500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28574</xdr:colOff>
      <xdr:row>0</xdr:row>
      <xdr:rowOff>28575</xdr:rowOff>
    </xdr:from>
    <xdr:to>
      <xdr:col>8</xdr:col>
      <xdr:colOff>28575</xdr:colOff>
      <xdr:row>1</xdr:row>
      <xdr:rowOff>40954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199" y="28575"/>
          <a:ext cx="1238251" cy="69500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114300</xdr:colOff>
      <xdr:row>0</xdr:row>
      <xdr:rowOff>123825</xdr:rowOff>
    </xdr:from>
    <xdr:to>
      <xdr:col>8</xdr:col>
      <xdr:colOff>38100</xdr:colOff>
      <xdr:row>1</xdr:row>
      <xdr:rowOff>247329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48850" y="123825"/>
          <a:ext cx="1304925" cy="69500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42333</xdr:colOff>
      <xdr:row>0</xdr:row>
      <xdr:rowOff>21166</xdr:rowOff>
    </xdr:from>
    <xdr:to>
      <xdr:col>8</xdr:col>
      <xdr:colOff>21166</xdr:colOff>
      <xdr:row>1</xdr:row>
      <xdr:rowOff>223925</xdr:rowOff>
    </xdr:to>
    <xdr:pic>
      <xdr:nvPicPr>
        <xdr:cNvPr id="5" name="Imagem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9583" y="21166"/>
          <a:ext cx="1555750" cy="7742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123825</xdr:colOff>
      <xdr:row>0</xdr:row>
      <xdr:rowOff>47625</xdr:rowOff>
    </xdr:from>
    <xdr:to>
      <xdr:col>7</xdr:col>
      <xdr:colOff>1371601</xdr:colOff>
      <xdr:row>1</xdr:row>
      <xdr:rowOff>201930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77425" y="47625"/>
          <a:ext cx="1247776" cy="72580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76200</xdr:colOff>
      <xdr:row>0</xdr:row>
      <xdr:rowOff>76200</xdr:rowOff>
    </xdr:from>
    <xdr:to>
      <xdr:col>8</xdr:col>
      <xdr:colOff>0</xdr:colOff>
      <xdr:row>1</xdr:row>
      <xdr:rowOff>201801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0275" y="76200"/>
          <a:ext cx="1314450" cy="6971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47625</xdr:colOff>
      <xdr:row>0</xdr:row>
      <xdr:rowOff>114300</xdr:rowOff>
    </xdr:from>
    <xdr:to>
      <xdr:col>8</xdr:col>
      <xdr:colOff>9525</xdr:colOff>
      <xdr:row>1</xdr:row>
      <xdr:rowOff>237804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01225" y="114300"/>
          <a:ext cx="1343025" cy="69500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0</xdr:row>
      <xdr:rowOff>38100</xdr:rowOff>
    </xdr:from>
    <xdr:to>
      <xdr:col>8</xdr:col>
      <xdr:colOff>0</xdr:colOff>
      <xdr:row>1</xdr:row>
      <xdr:rowOff>161604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2175" y="38100"/>
          <a:ext cx="1295400" cy="69500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104774</xdr:colOff>
      <xdr:row>0</xdr:row>
      <xdr:rowOff>95250</xdr:rowOff>
    </xdr:from>
    <xdr:to>
      <xdr:col>8</xdr:col>
      <xdr:colOff>57149</xdr:colOff>
      <xdr:row>1</xdr:row>
      <xdr:rowOff>218754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67899" y="95250"/>
          <a:ext cx="1266825" cy="69500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1562101</xdr:colOff>
      <xdr:row>0</xdr:row>
      <xdr:rowOff>76199</xdr:rowOff>
    </xdr:from>
    <xdr:to>
      <xdr:col>8</xdr:col>
      <xdr:colOff>9526</xdr:colOff>
      <xdr:row>2</xdr:row>
      <xdr:rowOff>64293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3126" y="76199"/>
          <a:ext cx="1323974" cy="71437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47625</xdr:colOff>
      <xdr:row>0</xdr:row>
      <xdr:rowOff>85725</xdr:rowOff>
    </xdr:from>
    <xdr:to>
      <xdr:col>7</xdr:col>
      <xdr:colOff>1333500</xdr:colOff>
      <xdr:row>0</xdr:row>
      <xdr:rowOff>957791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72650" y="85725"/>
          <a:ext cx="1285875" cy="8667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J42"/>
  <sheetViews>
    <sheetView zoomScale="90" zoomScaleNormal="90" workbookViewId="0">
      <pane xSplit="6" ySplit="1" topLeftCell="G2" activePane="bottomRight" state="frozen"/>
      <selection pane="topRight" activeCell="G1" sqref="G1"/>
      <selection pane="bottomLeft" activeCell="A2" sqref="A2"/>
      <selection pane="bottomRight" activeCell="G6" sqref="G6"/>
    </sheetView>
  </sheetViews>
  <sheetFormatPr defaultColWidth="9" defaultRowHeight="15" x14ac:dyDescent="0.25"/>
  <cols>
    <col min="1" max="1" width="9" style="12"/>
    <col min="2" max="2" width="10.25" style="12" customWidth="1"/>
    <col min="3" max="3" width="14" style="12" customWidth="1"/>
    <col min="4" max="4" width="38" style="12" customWidth="1"/>
    <col min="5" max="5" width="44" style="12" customWidth="1"/>
    <col min="6" max="6" width="7.375" style="12" bestFit="1" customWidth="1"/>
    <col min="7" max="7" width="52.625" style="12" customWidth="1"/>
    <col min="8" max="8" width="9" style="7"/>
    <col min="9" max="9" width="10.75" style="7" customWidth="1"/>
    <col min="10" max="10" width="11" style="7" customWidth="1"/>
    <col min="11" max="16384" width="9" style="7"/>
  </cols>
  <sheetData>
    <row r="1" spans="1:10" x14ac:dyDescent="0.25">
      <c r="A1" s="6" t="s">
        <v>4</v>
      </c>
      <c r="B1" s="6" t="s">
        <v>5</v>
      </c>
      <c r="C1" s="6" t="s">
        <v>6</v>
      </c>
      <c r="D1" s="6" t="s">
        <v>7</v>
      </c>
      <c r="E1" s="6" t="s">
        <v>8</v>
      </c>
      <c r="F1" s="6" t="s">
        <v>9</v>
      </c>
      <c r="G1" s="6" t="s">
        <v>10</v>
      </c>
    </row>
    <row r="2" spans="1:10" x14ac:dyDescent="0.25">
      <c r="A2" s="8" t="s">
        <v>11</v>
      </c>
      <c r="B2" s="8" t="s">
        <v>12</v>
      </c>
      <c r="C2" s="9" t="s">
        <v>13</v>
      </c>
      <c r="D2" s="8" t="s">
        <v>14</v>
      </c>
      <c r="E2" s="8" t="s">
        <v>15</v>
      </c>
      <c r="F2" s="8" t="s">
        <v>16</v>
      </c>
      <c r="G2" s="10" t="s">
        <v>107</v>
      </c>
      <c r="I2" s="17" t="s">
        <v>11</v>
      </c>
      <c r="J2" s="17" t="s">
        <v>115</v>
      </c>
    </row>
    <row r="3" spans="1:10" x14ac:dyDescent="0.25">
      <c r="A3" s="8" t="s">
        <v>11</v>
      </c>
      <c r="B3" s="8" t="s">
        <v>12</v>
      </c>
      <c r="C3" s="8" t="s">
        <v>17</v>
      </c>
      <c r="D3" s="9" t="s">
        <v>18</v>
      </c>
      <c r="E3" s="8" t="s">
        <v>19</v>
      </c>
      <c r="F3" s="8" t="s">
        <v>20</v>
      </c>
      <c r="G3" s="10" t="s">
        <v>107</v>
      </c>
      <c r="I3" s="18" t="s">
        <v>116</v>
      </c>
      <c r="J3" s="18" t="s">
        <v>121</v>
      </c>
    </row>
    <row r="4" spans="1:10" ht="30" x14ac:dyDescent="0.25">
      <c r="A4" s="8" t="s">
        <v>11</v>
      </c>
      <c r="B4" s="8" t="s">
        <v>12</v>
      </c>
      <c r="C4" s="8" t="s">
        <v>17</v>
      </c>
      <c r="D4" s="9" t="s">
        <v>21</v>
      </c>
      <c r="E4" s="8" t="s">
        <v>126</v>
      </c>
      <c r="F4" s="8"/>
      <c r="G4" s="10" t="s">
        <v>129</v>
      </c>
      <c r="I4" s="18" t="s">
        <v>117</v>
      </c>
      <c r="J4" s="18" t="s">
        <v>130</v>
      </c>
    </row>
    <row r="5" spans="1:10" x14ac:dyDescent="0.25">
      <c r="A5" s="15" t="s">
        <v>11</v>
      </c>
      <c r="B5" s="15" t="s">
        <v>22</v>
      </c>
      <c r="C5" s="15" t="s">
        <v>23</v>
      </c>
      <c r="D5" s="15" t="s">
        <v>23</v>
      </c>
      <c r="E5" s="15" t="s">
        <v>24</v>
      </c>
      <c r="F5" s="15"/>
      <c r="G5" s="16"/>
    </row>
    <row r="6" spans="1:10" x14ac:dyDescent="0.25">
      <c r="A6" s="8" t="s">
        <v>11</v>
      </c>
      <c r="B6" s="8" t="s">
        <v>12</v>
      </c>
      <c r="C6" s="8" t="s">
        <v>25</v>
      </c>
      <c r="D6" s="8" t="s">
        <v>26</v>
      </c>
      <c r="E6" s="8" t="s">
        <v>27</v>
      </c>
      <c r="F6" s="8"/>
      <c r="G6" s="10" t="s">
        <v>110</v>
      </c>
    </row>
    <row r="7" spans="1:10" x14ac:dyDescent="0.25">
      <c r="A7" s="8" t="s">
        <v>11</v>
      </c>
      <c r="B7" s="8" t="s">
        <v>12</v>
      </c>
      <c r="C7" s="8" t="s">
        <v>28</v>
      </c>
      <c r="D7" s="9" t="s">
        <v>29</v>
      </c>
      <c r="E7" s="8" t="s">
        <v>30</v>
      </c>
      <c r="F7" s="8"/>
      <c r="G7" s="10" t="s">
        <v>107</v>
      </c>
    </row>
    <row r="8" spans="1:10" ht="22.5" x14ac:dyDescent="0.25">
      <c r="A8" s="8" t="s">
        <v>11</v>
      </c>
      <c r="B8" s="8" t="s">
        <v>12</v>
      </c>
      <c r="C8" s="8" t="s">
        <v>28</v>
      </c>
      <c r="D8" s="9" t="s">
        <v>31</v>
      </c>
      <c r="E8" s="8" t="s">
        <v>32</v>
      </c>
      <c r="F8" s="8"/>
      <c r="G8" s="10" t="s">
        <v>107</v>
      </c>
    </row>
    <row r="9" spans="1:10" ht="24" x14ac:dyDescent="0.25">
      <c r="A9" s="8" t="s">
        <v>11</v>
      </c>
      <c r="B9" s="8" t="s">
        <v>12</v>
      </c>
      <c r="C9" s="8" t="s">
        <v>33</v>
      </c>
      <c r="D9" s="8" t="s">
        <v>34</v>
      </c>
      <c r="E9" s="8" t="s">
        <v>35</v>
      </c>
      <c r="F9" s="8"/>
      <c r="G9" s="10" t="s">
        <v>110</v>
      </c>
    </row>
    <row r="10" spans="1:10" ht="24" x14ac:dyDescent="0.25">
      <c r="A10" s="8" t="s">
        <v>11</v>
      </c>
      <c r="B10" s="8" t="s">
        <v>36</v>
      </c>
      <c r="C10" s="8" t="s">
        <v>33</v>
      </c>
      <c r="D10" s="8" t="s">
        <v>37</v>
      </c>
      <c r="E10" s="8" t="s">
        <v>38</v>
      </c>
      <c r="F10" s="8"/>
      <c r="G10" s="10" t="s">
        <v>110</v>
      </c>
    </row>
    <row r="11" spans="1:10" x14ac:dyDescent="0.25">
      <c r="A11" s="8" t="s">
        <v>11</v>
      </c>
      <c r="B11" s="8" t="s">
        <v>36</v>
      </c>
      <c r="C11" s="8" t="s">
        <v>39</v>
      </c>
      <c r="D11" s="8" t="s">
        <v>40</v>
      </c>
      <c r="E11" s="8" t="s">
        <v>41</v>
      </c>
      <c r="F11" s="8"/>
      <c r="G11" s="10" t="s">
        <v>107</v>
      </c>
    </row>
    <row r="12" spans="1:10" ht="35.25" x14ac:dyDescent="0.25">
      <c r="A12" s="8" t="s">
        <v>11</v>
      </c>
      <c r="B12" s="8" t="s">
        <v>12</v>
      </c>
      <c r="C12" s="8" t="s">
        <v>42</v>
      </c>
      <c r="D12" s="8" t="s">
        <v>43</v>
      </c>
      <c r="E12" s="8" t="s">
        <v>44</v>
      </c>
      <c r="F12" s="8"/>
      <c r="G12" s="10" t="s">
        <v>110</v>
      </c>
    </row>
    <row r="13" spans="1:10" ht="35.25" x14ac:dyDescent="0.25">
      <c r="A13" s="8" t="s">
        <v>11</v>
      </c>
      <c r="B13" s="8" t="s">
        <v>12</v>
      </c>
      <c r="C13" s="8" t="s">
        <v>42</v>
      </c>
      <c r="D13" s="8" t="s">
        <v>45</v>
      </c>
      <c r="E13" s="8" t="s">
        <v>44</v>
      </c>
      <c r="F13" s="8"/>
      <c r="G13" s="10" t="s">
        <v>110</v>
      </c>
    </row>
    <row r="14" spans="1:10" x14ac:dyDescent="0.25">
      <c r="A14" s="8" t="s">
        <v>11</v>
      </c>
      <c r="B14" s="8" t="s">
        <v>46</v>
      </c>
      <c r="C14" s="8" t="s">
        <v>28</v>
      </c>
      <c r="D14" s="9" t="s">
        <v>47</v>
      </c>
      <c r="E14" s="8" t="s">
        <v>48</v>
      </c>
      <c r="F14" s="8"/>
      <c r="G14" s="10" t="s">
        <v>110</v>
      </c>
    </row>
    <row r="15" spans="1:10" x14ac:dyDescent="0.25">
      <c r="A15" s="8" t="s">
        <v>11</v>
      </c>
      <c r="B15" s="8" t="s">
        <v>46</v>
      </c>
      <c r="C15" s="8" t="s">
        <v>28</v>
      </c>
      <c r="D15" s="9" t="s">
        <v>49</v>
      </c>
      <c r="E15" s="8" t="s">
        <v>50</v>
      </c>
      <c r="F15" s="8"/>
      <c r="G15" s="10" t="s">
        <v>110</v>
      </c>
    </row>
    <row r="16" spans="1:10" ht="33.75" customHeight="1" x14ac:dyDescent="0.25">
      <c r="A16" s="8" t="s">
        <v>11</v>
      </c>
      <c r="B16" s="8" t="s">
        <v>46</v>
      </c>
      <c r="C16" s="8" t="s">
        <v>51</v>
      </c>
      <c r="D16" s="8" t="s">
        <v>52</v>
      </c>
      <c r="E16" s="8" t="s">
        <v>53</v>
      </c>
      <c r="F16" s="8"/>
      <c r="G16" s="10" t="s">
        <v>107</v>
      </c>
    </row>
    <row r="17" spans="1:8" ht="31.5" customHeight="1" x14ac:dyDescent="0.25">
      <c r="A17" s="8" t="s">
        <v>11</v>
      </c>
      <c r="B17" s="8" t="s">
        <v>46</v>
      </c>
      <c r="C17" s="8" t="s">
        <v>54</v>
      </c>
      <c r="D17" s="9" t="s">
        <v>55</v>
      </c>
      <c r="E17" s="8" t="s">
        <v>56</v>
      </c>
      <c r="F17" s="8"/>
      <c r="G17" s="10" t="s">
        <v>107</v>
      </c>
    </row>
    <row r="18" spans="1:8" ht="30.75" customHeight="1" x14ac:dyDescent="0.25">
      <c r="A18" s="8" t="s">
        <v>11</v>
      </c>
      <c r="B18" s="8" t="s">
        <v>46</v>
      </c>
      <c r="C18" s="8" t="s">
        <v>57</v>
      </c>
      <c r="D18" s="9" t="s">
        <v>57</v>
      </c>
      <c r="E18" s="8" t="s">
        <v>118</v>
      </c>
      <c r="F18" s="8"/>
      <c r="G18" s="10" t="s">
        <v>107</v>
      </c>
    </row>
    <row r="19" spans="1:8" x14ac:dyDescent="0.25">
      <c r="A19" s="8" t="s">
        <v>58</v>
      </c>
      <c r="B19" s="8" t="s">
        <v>12</v>
      </c>
      <c r="C19" s="8" t="s">
        <v>59</v>
      </c>
      <c r="D19" s="9" t="s">
        <v>60</v>
      </c>
      <c r="E19" s="8" t="s">
        <v>61</v>
      </c>
      <c r="F19" s="8"/>
      <c r="G19" s="10" t="s">
        <v>107</v>
      </c>
    </row>
    <row r="20" spans="1:8" ht="22.5" x14ac:dyDescent="0.25">
      <c r="A20" s="8" t="s">
        <v>58</v>
      </c>
      <c r="B20" s="8" t="s">
        <v>12</v>
      </c>
      <c r="C20" s="8" t="s">
        <v>59</v>
      </c>
      <c r="D20" s="9" t="s">
        <v>62</v>
      </c>
      <c r="E20" s="8" t="s">
        <v>63</v>
      </c>
      <c r="F20" s="8"/>
      <c r="G20" s="10" t="s">
        <v>107</v>
      </c>
    </row>
    <row r="21" spans="1:8" x14ac:dyDescent="0.25">
      <c r="A21" s="8" t="s">
        <v>58</v>
      </c>
      <c r="B21" s="8" t="s">
        <v>12</v>
      </c>
      <c r="C21" s="8" t="s">
        <v>59</v>
      </c>
      <c r="D21" s="9" t="s">
        <v>64</v>
      </c>
      <c r="E21" s="8" t="s">
        <v>65</v>
      </c>
      <c r="F21" s="8"/>
      <c r="G21" s="10"/>
    </row>
    <row r="22" spans="1:8" x14ac:dyDescent="0.25">
      <c r="A22" s="8" t="s">
        <v>58</v>
      </c>
      <c r="B22" s="8" t="s">
        <v>12</v>
      </c>
      <c r="C22" s="8" t="s">
        <v>59</v>
      </c>
      <c r="D22" s="9" t="s">
        <v>66</v>
      </c>
      <c r="E22" s="8" t="s">
        <v>67</v>
      </c>
      <c r="F22" s="8"/>
      <c r="G22" s="10" t="s">
        <v>107</v>
      </c>
    </row>
    <row r="23" spans="1:8" x14ac:dyDescent="0.25">
      <c r="A23" s="8" t="s">
        <v>58</v>
      </c>
      <c r="B23" s="8" t="s">
        <v>12</v>
      </c>
      <c r="C23" s="8" t="s">
        <v>59</v>
      </c>
      <c r="D23" s="9" t="s">
        <v>68</v>
      </c>
      <c r="E23" s="8" t="s">
        <v>67</v>
      </c>
      <c r="F23" s="8"/>
      <c r="G23" s="10" t="s">
        <v>107</v>
      </c>
    </row>
    <row r="24" spans="1:8" ht="22.5" x14ac:dyDescent="0.25">
      <c r="A24" s="8" t="s">
        <v>58</v>
      </c>
      <c r="B24" s="8" t="s">
        <v>12</v>
      </c>
      <c r="C24" s="8" t="s">
        <v>59</v>
      </c>
      <c r="D24" s="9" t="s">
        <v>69</v>
      </c>
      <c r="E24" s="8" t="s">
        <v>67</v>
      </c>
      <c r="F24" s="8"/>
      <c r="G24" s="10" t="s">
        <v>107</v>
      </c>
    </row>
    <row r="25" spans="1:8" ht="22.5" x14ac:dyDescent="0.25">
      <c r="A25" s="8" t="s">
        <v>58</v>
      </c>
      <c r="B25" s="8" t="s">
        <v>12</v>
      </c>
      <c r="C25" s="8" t="s">
        <v>59</v>
      </c>
      <c r="D25" s="9" t="s">
        <v>70</v>
      </c>
      <c r="E25" s="8" t="s">
        <v>71</v>
      </c>
      <c r="F25" s="8"/>
      <c r="G25" s="10" t="s">
        <v>107</v>
      </c>
    </row>
    <row r="26" spans="1:8" x14ac:dyDescent="0.25">
      <c r="A26" s="8" t="s">
        <v>58</v>
      </c>
      <c r="B26" s="8" t="s">
        <v>12</v>
      </c>
      <c r="C26" s="8" t="s">
        <v>59</v>
      </c>
      <c r="D26" s="9" t="s">
        <v>72</v>
      </c>
      <c r="E26" s="8" t="s">
        <v>73</v>
      </c>
      <c r="F26" s="8"/>
      <c r="G26" s="10" t="s">
        <v>107</v>
      </c>
    </row>
    <row r="27" spans="1:8" ht="22.5" x14ac:dyDescent="0.25">
      <c r="A27" s="8" t="s">
        <v>58</v>
      </c>
      <c r="B27" s="8" t="s">
        <v>12</v>
      </c>
      <c r="C27" s="8" t="s">
        <v>59</v>
      </c>
      <c r="D27" s="9" t="s">
        <v>31</v>
      </c>
      <c r="E27" s="8" t="s">
        <v>74</v>
      </c>
      <c r="F27" s="8"/>
      <c r="G27" s="10" t="s">
        <v>107</v>
      </c>
    </row>
    <row r="28" spans="1:8" x14ac:dyDescent="0.25">
      <c r="A28" s="8" t="s">
        <v>58</v>
      </c>
      <c r="B28" s="8" t="s">
        <v>12</v>
      </c>
      <c r="C28" s="8" t="s">
        <v>59</v>
      </c>
      <c r="D28" s="9" t="s">
        <v>75</v>
      </c>
      <c r="E28" s="8" t="s">
        <v>76</v>
      </c>
      <c r="F28" s="10"/>
      <c r="G28" s="10" t="s">
        <v>107</v>
      </c>
    </row>
    <row r="29" spans="1:8" x14ac:dyDescent="0.25">
      <c r="A29" s="8" t="s">
        <v>58</v>
      </c>
      <c r="B29" s="8" t="s">
        <v>12</v>
      </c>
      <c r="C29" s="8" t="s">
        <v>77</v>
      </c>
      <c r="D29" s="9" t="s">
        <v>78</v>
      </c>
      <c r="E29" s="11" t="s">
        <v>79</v>
      </c>
      <c r="F29" s="10"/>
      <c r="G29" s="10" t="s">
        <v>107</v>
      </c>
    </row>
    <row r="30" spans="1:8" x14ac:dyDescent="0.25">
      <c r="A30" s="8" t="s">
        <v>58</v>
      </c>
      <c r="B30" s="8" t="s">
        <v>46</v>
      </c>
      <c r="C30" s="8" t="s">
        <v>80</v>
      </c>
      <c r="D30" s="8" t="s">
        <v>81</v>
      </c>
      <c r="E30" s="8" t="s">
        <v>131</v>
      </c>
      <c r="F30" s="10"/>
      <c r="G30" s="10" t="s">
        <v>107</v>
      </c>
      <c r="H30" s="19"/>
    </row>
    <row r="31" spans="1:8" ht="29.25" customHeight="1" x14ac:dyDescent="0.25">
      <c r="A31" s="8" t="s">
        <v>58</v>
      </c>
      <c r="B31" s="8" t="s">
        <v>12</v>
      </c>
      <c r="C31" s="8" t="s">
        <v>80</v>
      </c>
      <c r="D31" s="8" t="s">
        <v>82</v>
      </c>
      <c r="E31" s="8" t="s">
        <v>83</v>
      </c>
      <c r="F31" s="10"/>
      <c r="G31" s="8" t="s">
        <v>84</v>
      </c>
      <c r="H31" s="19" t="s">
        <v>107</v>
      </c>
    </row>
    <row r="32" spans="1:8" x14ac:dyDescent="0.25">
      <c r="A32" s="8" t="s">
        <v>58</v>
      </c>
      <c r="B32" s="8" t="s">
        <v>12</v>
      </c>
      <c r="C32" s="8" t="s">
        <v>77</v>
      </c>
      <c r="D32" s="9" t="s">
        <v>60</v>
      </c>
      <c r="E32" s="11" t="s">
        <v>79</v>
      </c>
      <c r="F32" s="10"/>
      <c r="G32" s="10" t="s">
        <v>107</v>
      </c>
    </row>
    <row r="33" spans="1:7" x14ac:dyDescent="0.25">
      <c r="A33" s="8" t="s">
        <v>58</v>
      </c>
      <c r="B33" s="8" t="s">
        <v>12</v>
      </c>
      <c r="C33" s="8" t="s">
        <v>77</v>
      </c>
      <c r="D33" s="9" t="s">
        <v>66</v>
      </c>
      <c r="E33" s="11" t="s">
        <v>79</v>
      </c>
      <c r="F33" s="10"/>
      <c r="G33" s="10" t="s">
        <v>107</v>
      </c>
    </row>
    <row r="34" spans="1:7" x14ac:dyDescent="0.25">
      <c r="A34" s="8" t="s">
        <v>58</v>
      </c>
      <c r="B34" s="8" t="s">
        <v>12</v>
      </c>
      <c r="C34" s="8" t="s">
        <v>77</v>
      </c>
      <c r="D34" s="9" t="s">
        <v>68</v>
      </c>
      <c r="E34" s="11" t="s">
        <v>79</v>
      </c>
      <c r="F34" s="10"/>
      <c r="G34" s="10" t="s">
        <v>107</v>
      </c>
    </row>
    <row r="35" spans="1:7" ht="22.5" x14ac:dyDescent="0.25">
      <c r="A35" s="8" t="s">
        <v>58</v>
      </c>
      <c r="B35" s="8" t="s">
        <v>12</v>
      </c>
      <c r="C35" s="8" t="s">
        <v>77</v>
      </c>
      <c r="D35" s="9" t="s">
        <v>69</v>
      </c>
      <c r="E35" s="11" t="s">
        <v>79</v>
      </c>
      <c r="F35" s="10"/>
      <c r="G35" s="10" t="s">
        <v>107</v>
      </c>
    </row>
    <row r="36" spans="1:7" x14ac:dyDescent="0.25">
      <c r="A36" s="8" t="s">
        <v>58</v>
      </c>
      <c r="B36" s="8" t="s">
        <v>12</v>
      </c>
      <c r="C36" s="8" t="s">
        <v>77</v>
      </c>
      <c r="D36" s="9" t="s">
        <v>72</v>
      </c>
      <c r="E36" s="11" t="s">
        <v>79</v>
      </c>
      <c r="F36" s="10"/>
      <c r="G36" s="10" t="s">
        <v>107</v>
      </c>
    </row>
    <row r="37" spans="1:7" ht="29.25" customHeight="1" x14ac:dyDescent="0.25">
      <c r="A37" s="8" t="s">
        <v>85</v>
      </c>
      <c r="B37" s="8" t="s">
        <v>12</v>
      </c>
      <c r="C37" s="8" t="s">
        <v>86</v>
      </c>
      <c r="D37" s="8" t="s">
        <v>87</v>
      </c>
      <c r="E37" s="8" t="s">
        <v>88</v>
      </c>
      <c r="F37" s="10"/>
      <c r="G37" s="10" t="s">
        <v>107</v>
      </c>
    </row>
    <row r="38" spans="1:7" ht="29.25" customHeight="1" x14ac:dyDescent="0.25">
      <c r="A38" s="14" t="s">
        <v>85</v>
      </c>
      <c r="B38" s="14" t="s">
        <v>12</v>
      </c>
      <c r="C38" s="14" t="s">
        <v>86</v>
      </c>
      <c r="D38" s="14" t="s">
        <v>98</v>
      </c>
      <c r="E38" s="14" t="s">
        <v>99</v>
      </c>
      <c r="G38" s="12" t="s">
        <v>107</v>
      </c>
    </row>
    <row r="39" spans="1:7" ht="26.25" customHeight="1" x14ac:dyDescent="0.25">
      <c r="A39" s="14" t="s">
        <v>85</v>
      </c>
      <c r="B39" s="14" t="s">
        <v>12</v>
      </c>
      <c r="C39" s="14" t="s">
        <v>86</v>
      </c>
      <c r="D39" s="14" t="s">
        <v>100</v>
      </c>
      <c r="E39" s="14" t="s">
        <v>101</v>
      </c>
      <c r="G39" s="12" t="s">
        <v>107</v>
      </c>
    </row>
    <row r="40" spans="1:7" ht="24" x14ac:dyDescent="0.25">
      <c r="A40" s="14" t="s">
        <v>85</v>
      </c>
      <c r="B40" s="14" t="s">
        <v>46</v>
      </c>
      <c r="C40" s="14" t="s">
        <v>86</v>
      </c>
      <c r="D40" s="14" t="s">
        <v>102</v>
      </c>
      <c r="E40" s="14" t="s">
        <v>103</v>
      </c>
      <c r="G40" s="12" t="s">
        <v>107</v>
      </c>
    </row>
    <row r="41" spans="1:7" x14ac:dyDescent="0.25">
      <c r="A41" s="12" t="s">
        <v>58</v>
      </c>
      <c r="B41" s="12" t="s">
        <v>46</v>
      </c>
      <c r="C41" s="12" t="s">
        <v>77</v>
      </c>
      <c r="D41" s="12" t="s">
        <v>132</v>
      </c>
      <c r="E41" s="29">
        <v>43982</v>
      </c>
      <c r="F41" s="12" t="s">
        <v>133</v>
      </c>
    </row>
    <row r="42" spans="1:7" x14ac:dyDescent="0.25">
      <c r="A42" s="12" t="s">
        <v>58</v>
      </c>
      <c r="B42" s="12" t="s">
        <v>46</v>
      </c>
      <c r="C42" s="12" t="s">
        <v>77</v>
      </c>
      <c r="D42" s="12" t="s">
        <v>134</v>
      </c>
      <c r="E42" s="29">
        <v>43982</v>
      </c>
      <c r="F42" s="12" t="s">
        <v>133</v>
      </c>
    </row>
  </sheetData>
  <autoFilter ref="A1:G40"/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25"/>
  <sheetViews>
    <sheetView showGridLines="0" showRuler="0" topLeftCell="A10" zoomScale="80" zoomScaleNormal="80" workbookViewId="0">
      <selection activeCell="C19" sqref="C19"/>
    </sheetView>
  </sheetViews>
  <sheetFormatPr defaultRowHeight="15" x14ac:dyDescent="0.25"/>
  <cols>
    <col min="1" max="1" width="2.5" customWidth="1"/>
    <col min="2" max="5" width="20.625" customWidth="1"/>
    <col min="6" max="6" width="22.5" customWidth="1"/>
    <col min="7" max="7" width="20.625" customWidth="1"/>
    <col min="8" max="8" width="17.25" customWidth="1"/>
  </cols>
  <sheetData>
    <row r="1" spans="2:8" ht="45" customHeight="1" x14ac:dyDescent="0.65">
      <c r="B1" s="31">
        <v>2021</v>
      </c>
      <c r="C1" s="252" t="s">
        <v>91</v>
      </c>
      <c r="D1" s="252"/>
      <c r="E1" s="28" t="s">
        <v>96</v>
      </c>
    </row>
    <row r="2" spans="2:8" ht="30" customHeight="1" x14ac:dyDescent="0.25">
      <c r="B2" s="30" t="s">
        <v>0</v>
      </c>
      <c r="C2" s="253"/>
      <c r="D2" s="253"/>
      <c r="E2" s="3"/>
    </row>
    <row r="3" spans="2:8" ht="19.5" customHeight="1" thickBot="1" x14ac:dyDescent="0.3">
      <c r="B3" s="2">
        <f t="array" ref="B3:H3">calendário</f>
        <v>44346</v>
      </c>
      <c r="C3" s="2">
        <v>44347</v>
      </c>
      <c r="D3" s="2">
        <v>44348</v>
      </c>
      <c r="E3" s="2">
        <v>44349</v>
      </c>
      <c r="F3" s="2">
        <v>44350</v>
      </c>
      <c r="G3" s="2">
        <v>44351</v>
      </c>
      <c r="H3" s="2">
        <v>44352</v>
      </c>
    </row>
    <row r="4" spans="2:8" ht="24" customHeight="1" thickTop="1" x14ac:dyDescent="0.25">
      <c r="B4" s="13">
        <f t="array" ref="B4:H4">INDEX(calendário,ndx+0)</f>
        <v>44346</v>
      </c>
      <c r="C4" s="13">
        <v>44347</v>
      </c>
      <c r="D4" s="13">
        <v>44348</v>
      </c>
      <c r="E4" s="77">
        <v>44349</v>
      </c>
      <c r="F4" s="76">
        <v>44350</v>
      </c>
      <c r="G4" s="100">
        <v>44351</v>
      </c>
      <c r="H4" s="13">
        <v>44352</v>
      </c>
    </row>
    <row r="5" spans="2:8" ht="57.75" customHeight="1" x14ac:dyDescent="0.25">
      <c r="B5" s="44"/>
      <c r="C5" s="44"/>
      <c r="D5" s="44"/>
      <c r="E5" s="32" t="s">
        <v>151</v>
      </c>
      <c r="F5" s="69"/>
      <c r="G5" s="273" t="s">
        <v>175</v>
      </c>
      <c r="H5" s="44"/>
    </row>
    <row r="6" spans="2:8" ht="59.25" customHeight="1" x14ac:dyDescent="0.25">
      <c r="B6" s="44"/>
      <c r="C6" s="44"/>
      <c r="D6" s="44"/>
      <c r="E6" s="83" t="s">
        <v>170</v>
      </c>
      <c r="F6" s="69"/>
      <c r="G6" s="274"/>
      <c r="H6" s="44"/>
    </row>
    <row r="7" spans="2:8" ht="24" customHeight="1" x14ac:dyDescent="0.25">
      <c r="B7" s="46">
        <f t="array" ref="B7:H7">INDEX(calendário,ndx+1)</f>
        <v>44353</v>
      </c>
      <c r="C7" s="84">
        <v>44354</v>
      </c>
      <c r="D7" s="37">
        <v>44355</v>
      </c>
      <c r="E7" s="80">
        <v>44356</v>
      </c>
      <c r="F7" s="80">
        <v>44357</v>
      </c>
      <c r="G7" s="84">
        <v>44358</v>
      </c>
      <c r="H7" s="67">
        <v>44359</v>
      </c>
    </row>
    <row r="8" spans="2:8" ht="63.75" customHeight="1" x14ac:dyDescent="0.25">
      <c r="B8" s="44"/>
      <c r="C8" s="83" t="s">
        <v>125</v>
      </c>
      <c r="D8" s="40"/>
      <c r="E8" s="120" t="s">
        <v>211</v>
      </c>
      <c r="F8" s="32" t="s">
        <v>190</v>
      </c>
      <c r="G8" s="115" t="s">
        <v>123</v>
      </c>
      <c r="H8" s="68"/>
    </row>
    <row r="9" spans="2:8" ht="63.75" customHeight="1" x14ac:dyDescent="0.25">
      <c r="B9" s="44"/>
      <c r="C9" s="83"/>
      <c r="D9" s="40"/>
      <c r="E9" s="118" t="s">
        <v>208</v>
      </c>
      <c r="F9" s="113" t="s">
        <v>178</v>
      </c>
      <c r="G9" s="118" t="s">
        <v>197</v>
      </c>
      <c r="H9" s="68"/>
    </row>
    <row r="10" spans="2:8" ht="80.25" customHeight="1" x14ac:dyDescent="0.25">
      <c r="B10" s="44"/>
      <c r="C10" s="94" t="s">
        <v>226</v>
      </c>
      <c r="E10" s="146"/>
      <c r="F10" s="118" t="s">
        <v>196</v>
      </c>
      <c r="G10" s="118"/>
      <c r="H10" s="68"/>
    </row>
    <row r="11" spans="2:8" ht="24" customHeight="1" x14ac:dyDescent="0.25">
      <c r="B11" s="46">
        <f t="array" ref="B11:H11">INDEX(calendário,ndx+2)</f>
        <v>44360</v>
      </c>
      <c r="C11" s="119">
        <v>44361</v>
      </c>
      <c r="D11" s="80">
        <v>44362</v>
      </c>
      <c r="E11" s="80">
        <v>44363</v>
      </c>
      <c r="F11" s="119">
        <v>44364</v>
      </c>
      <c r="G11" s="119">
        <v>44365</v>
      </c>
      <c r="H11" s="46">
        <v>44366</v>
      </c>
    </row>
    <row r="12" spans="2:8" ht="33" customHeight="1" x14ac:dyDescent="0.25">
      <c r="B12" s="44"/>
      <c r="C12" s="133"/>
      <c r="D12" s="95"/>
      <c r="E12" s="32" t="s">
        <v>154</v>
      </c>
      <c r="F12" s="118" t="s">
        <v>199</v>
      </c>
      <c r="G12" s="118" t="s">
        <v>200</v>
      </c>
      <c r="H12" s="44"/>
    </row>
    <row r="13" spans="2:8" ht="52.5" customHeight="1" x14ac:dyDescent="0.25">
      <c r="B13" s="44"/>
      <c r="C13" s="118" t="s">
        <v>216</v>
      </c>
      <c r="D13" s="60" t="s">
        <v>111</v>
      </c>
      <c r="E13" s="94" t="s">
        <v>182</v>
      </c>
      <c r="F13" s="123"/>
      <c r="G13" s="263" t="s">
        <v>180</v>
      </c>
      <c r="H13" s="44"/>
    </row>
    <row r="14" spans="2:8" ht="52.5" customHeight="1" x14ac:dyDescent="0.25">
      <c r="B14" s="44"/>
      <c r="C14" s="125"/>
      <c r="D14" s="94" t="s">
        <v>183</v>
      </c>
      <c r="E14" s="94"/>
      <c r="F14" s="123"/>
      <c r="G14" s="263"/>
      <c r="H14" s="44"/>
    </row>
    <row r="15" spans="2:8" ht="66" customHeight="1" x14ac:dyDescent="0.25">
      <c r="B15" s="45"/>
      <c r="C15" s="123"/>
      <c r="D15" s="94"/>
      <c r="E15" s="94"/>
      <c r="F15" s="137"/>
      <c r="G15" s="264"/>
      <c r="H15" s="45"/>
    </row>
    <row r="16" spans="2:8" ht="24" customHeight="1" x14ac:dyDescent="0.25">
      <c r="B16" s="46">
        <f t="array" ref="B16:H16">INDEX(calendário,ndx+3)</f>
        <v>44367</v>
      </c>
      <c r="C16" s="80">
        <v>44368</v>
      </c>
      <c r="D16" s="37">
        <v>44369</v>
      </c>
      <c r="E16" s="37">
        <v>44370</v>
      </c>
      <c r="F16" s="80">
        <v>44371</v>
      </c>
      <c r="G16" s="80">
        <v>44372</v>
      </c>
      <c r="H16" s="46">
        <v>44373</v>
      </c>
    </row>
    <row r="17" spans="2:8" ht="39.75" customHeight="1" x14ac:dyDescent="0.25">
      <c r="B17" s="44"/>
      <c r="C17" s="53" t="s">
        <v>127</v>
      </c>
      <c r="D17" s="34"/>
      <c r="F17" s="32" t="s">
        <v>144</v>
      </c>
      <c r="G17" s="32" t="s">
        <v>143</v>
      </c>
      <c r="H17" s="44"/>
    </row>
    <row r="18" spans="2:8" ht="168" customHeight="1" x14ac:dyDescent="0.25">
      <c r="B18" s="44"/>
      <c r="C18" s="118" t="s">
        <v>219</v>
      </c>
      <c r="D18" s="121"/>
      <c r="E18" s="34"/>
      <c r="F18" s="94" t="s">
        <v>181</v>
      </c>
      <c r="G18" s="53" t="s">
        <v>138</v>
      </c>
      <c r="H18" s="44"/>
    </row>
    <row r="19" spans="2:8" ht="24" customHeight="1" x14ac:dyDescent="0.25">
      <c r="B19" s="46">
        <f t="array" ref="B19:H19">INDEX(calendário,ndx+4)</f>
        <v>44374</v>
      </c>
      <c r="C19" s="37">
        <v>44375</v>
      </c>
      <c r="D19" s="98">
        <v>44376</v>
      </c>
      <c r="E19" s="98">
        <v>44377</v>
      </c>
      <c r="F19" s="37">
        <v>44378</v>
      </c>
      <c r="G19" s="37">
        <v>44379</v>
      </c>
      <c r="H19" s="46">
        <v>44380</v>
      </c>
    </row>
    <row r="20" spans="2:8" ht="109.5" customHeight="1" x14ac:dyDescent="0.25">
      <c r="B20" s="45"/>
      <c r="C20" s="36"/>
      <c r="D20" s="94" t="s">
        <v>185</v>
      </c>
      <c r="E20" s="94" t="s">
        <v>188</v>
      </c>
      <c r="G20" s="36"/>
      <c r="H20" s="45"/>
    </row>
    <row r="21" spans="2:8" ht="45.75" customHeight="1" x14ac:dyDescent="0.25">
      <c r="B21" s="45"/>
      <c r="C21" s="36"/>
      <c r="D21" s="94"/>
      <c r="E21" s="118" t="s">
        <v>203</v>
      </c>
      <c r="F21" s="121"/>
      <c r="G21" s="36"/>
      <c r="H21" s="45"/>
    </row>
    <row r="22" spans="2:8" ht="23.25" customHeight="1" x14ac:dyDescent="0.25">
      <c r="B22" s="46">
        <f t="array" ref="B22:H22">INDEX(calendário,ndx+5)</f>
        <v>44381</v>
      </c>
      <c r="C22" s="37">
        <v>44382</v>
      </c>
      <c r="D22" s="37">
        <v>44383</v>
      </c>
      <c r="E22" s="37">
        <v>44384</v>
      </c>
      <c r="F22" s="37">
        <v>44385</v>
      </c>
      <c r="G22" s="37">
        <v>44386</v>
      </c>
      <c r="H22" s="46">
        <v>44387</v>
      </c>
    </row>
    <row r="23" spans="2:8" ht="51" customHeight="1" x14ac:dyDescent="0.25">
      <c r="B23" s="45"/>
      <c r="C23" s="36"/>
      <c r="D23" s="36"/>
      <c r="E23" s="36"/>
      <c r="F23" s="36"/>
      <c r="G23" s="36"/>
      <c r="H23" s="45"/>
    </row>
    <row r="24" spans="2:8" x14ac:dyDescent="0.25">
      <c r="B24" s="27"/>
      <c r="C24" s="27"/>
      <c r="D24" s="27"/>
      <c r="E24" s="27"/>
      <c r="F24" s="27"/>
      <c r="G24" s="27"/>
      <c r="H24" s="27"/>
    </row>
    <row r="25" spans="2:8" x14ac:dyDescent="0.25">
      <c r="B25" s="27"/>
      <c r="C25" s="27"/>
      <c r="D25" s="27"/>
      <c r="E25" s="27"/>
      <c r="F25" s="27"/>
      <c r="G25" s="27"/>
      <c r="H25" s="27"/>
    </row>
  </sheetData>
  <mergeCells count="4">
    <mergeCell ref="C1:D1"/>
    <mergeCell ref="C2:D2"/>
    <mergeCell ref="G5:G6"/>
    <mergeCell ref="G13:G15"/>
  </mergeCells>
  <conditionalFormatting sqref="B7:H7 B8:B10 H8:H10">
    <cfRule type="expression" dxfId="41" priority="6">
      <formula>MêsParaExibiçãoNúmero&lt;&gt;MONTH(B7)</formula>
    </cfRule>
  </conditionalFormatting>
  <conditionalFormatting sqref="B11:H11 B14:C14 B12:D12 B13 H12:H14">
    <cfRule type="expression" dxfId="40" priority="5">
      <formula>MêsParaExibiçãoNúmero&lt;&gt;MONTH(B11)</formula>
    </cfRule>
  </conditionalFormatting>
  <conditionalFormatting sqref="B16:H16 B17:B18 H17:H18 D17 E18">
    <cfRule type="expression" dxfId="39" priority="4">
      <formula>MêsParaExibiçãoNúmero&lt;&gt;MONTH(B16)</formula>
    </cfRule>
  </conditionalFormatting>
  <conditionalFormatting sqref="B19:H19">
    <cfRule type="expression" dxfId="38" priority="3">
      <formula>MêsParaExibiçãoNúmero&lt;&gt;MONTH(B19)</formula>
    </cfRule>
  </conditionalFormatting>
  <conditionalFormatting sqref="B22:H22">
    <cfRule type="expression" dxfId="37" priority="2">
      <formula>MêsParaExibiçãoNúmero&lt;&gt;MONTH(B22)</formula>
    </cfRule>
  </conditionalFormatting>
  <conditionalFormatting sqref="B4:H4 B5:D6 H5:H6">
    <cfRule type="expression" dxfId="36" priority="1">
      <formula>MêsParaExibiçãoNúmero&lt;&gt;MONTH(B4)</formula>
    </cfRule>
  </conditionalFormatting>
  <dataValidations count="7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9"/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H21"/>
  <sheetViews>
    <sheetView showGridLines="0" showRuler="0" topLeftCell="A7" zoomScale="70" zoomScaleNormal="70" workbookViewId="0">
      <selection activeCell="E9" sqref="E9"/>
    </sheetView>
  </sheetViews>
  <sheetFormatPr defaultRowHeight="15" x14ac:dyDescent="0.25"/>
  <cols>
    <col min="1" max="1" width="2.5" customWidth="1"/>
    <col min="2" max="3" width="20.625" customWidth="1"/>
    <col min="4" max="4" width="22.5" customWidth="1"/>
    <col min="5" max="5" width="20.625" customWidth="1"/>
    <col min="6" max="6" width="21.5" customWidth="1"/>
    <col min="7" max="7" width="21.625" customWidth="1"/>
    <col min="8" max="8" width="17.25" customWidth="1"/>
  </cols>
  <sheetData>
    <row r="1" spans="1:8" ht="45" customHeight="1" x14ac:dyDescent="0.65">
      <c r="A1" s="21"/>
      <c r="B1" s="22">
        <v>2021</v>
      </c>
      <c r="C1" s="275" t="s">
        <v>112</v>
      </c>
      <c r="D1" s="275"/>
      <c r="E1" s="28" t="s">
        <v>96</v>
      </c>
      <c r="F1" s="21"/>
      <c r="G1" s="21"/>
    </row>
    <row r="2" spans="1:8" ht="30" customHeight="1" x14ac:dyDescent="0.25">
      <c r="A2" s="21"/>
      <c r="B2" s="23"/>
      <c r="C2" s="276"/>
      <c r="D2" s="276"/>
      <c r="E2" s="24"/>
      <c r="F2" s="21"/>
      <c r="G2" s="21"/>
    </row>
    <row r="3" spans="1:8" ht="19.5" customHeight="1" thickBot="1" x14ac:dyDescent="0.3">
      <c r="A3" s="21"/>
      <c r="B3" s="25">
        <f t="array" ref="B3:H3">calendário</f>
        <v>44374</v>
      </c>
      <c r="C3" s="25">
        <v>44375</v>
      </c>
      <c r="D3" s="25">
        <v>44376</v>
      </c>
      <c r="E3" s="25">
        <v>44377</v>
      </c>
      <c r="F3" s="25">
        <v>44378</v>
      </c>
      <c r="G3" s="25">
        <v>44379</v>
      </c>
      <c r="H3" s="2">
        <v>44380</v>
      </c>
    </row>
    <row r="4" spans="1:8" ht="24" customHeight="1" thickTop="1" x14ac:dyDescent="0.25">
      <c r="A4" s="21"/>
      <c r="B4" s="20">
        <f t="array" ref="B4:H4">INDEX(calendário,ndx+0)</f>
        <v>44374</v>
      </c>
      <c r="C4" s="20">
        <v>44375</v>
      </c>
      <c r="D4" s="20">
        <v>44376</v>
      </c>
      <c r="E4" s="20">
        <v>44377</v>
      </c>
      <c r="F4" s="20">
        <v>44378</v>
      </c>
      <c r="G4" s="20">
        <v>44379</v>
      </c>
      <c r="H4" s="13">
        <v>44380</v>
      </c>
    </row>
    <row r="5" spans="1:8" x14ac:dyDescent="0.25">
      <c r="A5" s="21"/>
      <c r="B5" s="34"/>
      <c r="C5" s="34"/>
      <c r="D5" s="34"/>
      <c r="E5" s="34"/>
      <c r="F5" s="34"/>
      <c r="H5" s="44"/>
    </row>
    <row r="6" spans="1:8" x14ac:dyDescent="0.25">
      <c r="A6" s="21"/>
      <c r="B6" s="34"/>
      <c r="C6" s="34"/>
      <c r="D6" s="34"/>
      <c r="E6" s="34"/>
      <c r="F6" s="34"/>
      <c r="G6" s="38"/>
      <c r="H6" s="44"/>
    </row>
    <row r="7" spans="1:8" ht="24" customHeight="1" x14ac:dyDescent="0.25">
      <c r="A7" s="21"/>
      <c r="B7" s="37">
        <f t="array" ref="B7:H7">INDEX(calendário,ndx+1)</f>
        <v>44381</v>
      </c>
      <c r="C7" s="80">
        <v>44382</v>
      </c>
      <c r="D7" s="84">
        <v>44383</v>
      </c>
      <c r="E7" s="37">
        <v>44384</v>
      </c>
      <c r="F7" s="80">
        <v>44385</v>
      </c>
      <c r="G7" s="98">
        <v>44386</v>
      </c>
      <c r="H7" s="46">
        <v>44387</v>
      </c>
    </row>
    <row r="8" spans="1:8" ht="63.75" x14ac:dyDescent="0.25">
      <c r="A8" s="21"/>
      <c r="B8" s="34"/>
      <c r="C8" s="63" t="s">
        <v>151</v>
      </c>
      <c r="D8" s="83" t="s">
        <v>125</v>
      </c>
      <c r="E8" s="94" t="s">
        <v>225</v>
      </c>
      <c r="F8" s="130" t="s">
        <v>104</v>
      </c>
      <c r="G8" s="116" t="s">
        <v>178</v>
      </c>
      <c r="H8" s="44"/>
    </row>
    <row r="9" spans="1:8" ht="38.25" x14ac:dyDescent="0.25">
      <c r="A9" s="21"/>
      <c r="B9" s="34"/>
      <c r="C9" s="83" t="s">
        <v>122</v>
      </c>
      <c r="D9" s="83"/>
      <c r="F9" s="118" t="s">
        <v>208</v>
      </c>
      <c r="G9" s="118" t="s">
        <v>196</v>
      </c>
      <c r="H9" s="44"/>
    </row>
    <row r="10" spans="1:8" ht="51.75" customHeight="1" x14ac:dyDescent="0.25">
      <c r="A10" s="21"/>
      <c r="B10" s="36"/>
      <c r="C10" s="94" t="s">
        <v>175</v>
      </c>
      <c r="D10" s="94" t="s">
        <v>176</v>
      </c>
      <c r="E10" s="121"/>
      <c r="F10" s="147"/>
      <c r="G10" s="32" t="s">
        <v>140</v>
      </c>
      <c r="H10" s="45"/>
    </row>
    <row r="11" spans="1:8" ht="17.25" customHeight="1" x14ac:dyDescent="0.25">
      <c r="A11" s="21"/>
      <c r="B11" s="37">
        <f t="array" ref="B11:H11">INDEX(calendário,ndx+2)</f>
        <v>44388</v>
      </c>
      <c r="C11" s="80">
        <v>44389</v>
      </c>
      <c r="D11" s="84">
        <v>44390</v>
      </c>
      <c r="E11" s="132">
        <v>44391</v>
      </c>
      <c r="F11" s="80">
        <v>44392</v>
      </c>
      <c r="G11" s="80">
        <v>44393</v>
      </c>
      <c r="H11" s="46">
        <v>44394</v>
      </c>
    </row>
    <row r="12" spans="1:8" ht="65.25" customHeight="1" x14ac:dyDescent="0.25">
      <c r="A12" s="21"/>
      <c r="B12" s="34"/>
      <c r="C12" s="129" t="s">
        <v>190</v>
      </c>
      <c r="D12" s="89"/>
      <c r="E12" s="118" t="s">
        <v>216</v>
      </c>
      <c r="F12" s="60" t="s">
        <v>111</v>
      </c>
      <c r="G12" s="32" t="s">
        <v>154</v>
      </c>
      <c r="H12" s="44"/>
    </row>
    <row r="13" spans="1:8" ht="81.75" customHeight="1" x14ac:dyDescent="0.25">
      <c r="A13" s="21"/>
      <c r="C13" s="118" t="s">
        <v>197</v>
      </c>
      <c r="D13" s="83" t="s">
        <v>123</v>
      </c>
      <c r="E13" s="118"/>
      <c r="F13" s="94" t="s">
        <v>179</v>
      </c>
      <c r="G13" s="118" t="s">
        <v>199</v>
      </c>
      <c r="H13" s="45"/>
    </row>
    <row r="14" spans="1:8" ht="24" customHeight="1" x14ac:dyDescent="0.25">
      <c r="A14" s="21"/>
      <c r="B14" s="37">
        <f t="array" ref="B14:H14">INDEX(calendário,ndx+3)</f>
        <v>44395</v>
      </c>
      <c r="C14" s="37">
        <v>44396</v>
      </c>
      <c r="D14" s="98">
        <v>44397</v>
      </c>
      <c r="E14" s="119">
        <v>44398</v>
      </c>
      <c r="F14" s="37">
        <v>44399</v>
      </c>
      <c r="G14" s="37">
        <v>44400</v>
      </c>
      <c r="H14" s="46">
        <v>44401</v>
      </c>
    </row>
    <row r="15" spans="1:8" ht="149.25" customHeight="1" x14ac:dyDescent="0.25">
      <c r="A15" s="21"/>
      <c r="B15" s="34"/>
      <c r="D15" s="94" t="s">
        <v>180</v>
      </c>
      <c r="E15" s="118" t="s">
        <v>218</v>
      </c>
      <c r="F15" s="34"/>
      <c r="G15" s="34"/>
      <c r="H15" s="44"/>
    </row>
    <row r="16" spans="1:8" ht="88.5" customHeight="1" x14ac:dyDescent="0.25">
      <c r="A16" s="21"/>
      <c r="B16" s="34"/>
      <c r="C16" s="121"/>
      <c r="D16" s="118" t="s">
        <v>214</v>
      </c>
      <c r="E16" s="121"/>
      <c r="F16" s="34"/>
      <c r="G16" s="34"/>
      <c r="H16" s="44"/>
    </row>
    <row r="17" spans="1:8" ht="24" customHeight="1" x14ac:dyDescent="0.25">
      <c r="A17" s="21"/>
      <c r="B17" s="37">
        <f t="array" ref="B17:H17">INDEX(calendário,ndx+4)</f>
        <v>44402</v>
      </c>
      <c r="C17" s="80">
        <v>44403</v>
      </c>
      <c r="D17" s="80">
        <v>44404</v>
      </c>
      <c r="E17" s="37">
        <v>44405</v>
      </c>
      <c r="F17" s="37">
        <v>44406</v>
      </c>
      <c r="G17" s="98">
        <v>44407</v>
      </c>
      <c r="H17" s="46">
        <v>44408</v>
      </c>
    </row>
    <row r="18" spans="1:8" ht="111.75" customHeight="1" x14ac:dyDescent="0.25">
      <c r="A18" s="21"/>
      <c r="B18" s="34"/>
      <c r="C18" s="32" t="s">
        <v>144</v>
      </c>
      <c r="D18" s="32" t="s">
        <v>143</v>
      </c>
      <c r="E18" s="38"/>
      <c r="F18" s="34"/>
      <c r="G18" s="94" t="s">
        <v>188</v>
      </c>
      <c r="H18" s="44"/>
    </row>
    <row r="19" spans="1:8" ht="76.5" customHeight="1" x14ac:dyDescent="0.25">
      <c r="A19" s="21"/>
      <c r="B19" s="36"/>
      <c r="C19" s="94" t="s">
        <v>181</v>
      </c>
      <c r="D19" s="141"/>
      <c r="E19" s="27"/>
      <c r="F19" s="152"/>
      <c r="G19" s="118" t="s">
        <v>223</v>
      </c>
      <c r="H19" s="45"/>
    </row>
    <row r="20" spans="1:8" ht="23.25" customHeight="1" x14ac:dyDescent="0.25">
      <c r="A20" s="21"/>
      <c r="B20" s="37">
        <f t="array" ref="B20:H20">INDEX(calendário,ndx+5)</f>
        <v>44409</v>
      </c>
      <c r="C20" s="37">
        <v>44410</v>
      </c>
      <c r="D20" s="37">
        <v>44411</v>
      </c>
      <c r="E20" s="37">
        <v>44412</v>
      </c>
      <c r="F20" s="37">
        <v>44413</v>
      </c>
      <c r="G20" s="37">
        <v>44414</v>
      </c>
      <c r="H20" s="46">
        <v>44415</v>
      </c>
    </row>
    <row r="21" spans="1:8" ht="51" customHeight="1" x14ac:dyDescent="0.25">
      <c r="A21" s="21"/>
      <c r="B21" s="36"/>
      <c r="C21" s="36"/>
      <c r="D21" s="36"/>
      <c r="E21" s="36"/>
      <c r="F21" s="36"/>
      <c r="G21" s="36"/>
      <c r="H21" s="45"/>
    </row>
  </sheetData>
  <mergeCells count="2">
    <mergeCell ref="C1:D1"/>
    <mergeCell ref="C2:D2"/>
  </mergeCells>
  <conditionalFormatting sqref="B4:H4 B5:F5 H5 B7:H7 B8:C8 B9 H8:H9">
    <cfRule type="expression" dxfId="35" priority="6">
      <formula>MêsParaExibiçãoNúmero&lt;&gt;MONTH(B4)</formula>
    </cfRule>
  </conditionalFormatting>
  <conditionalFormatting sqref="B11:H11 B12 D12 H12">
    <cfRule type="expression" dxfId="34" priority="5">
      <formula>MêsParaExibiçãoNúmero&lt;&gt;MONTH(B11)</formula>
    </cfRule>
  </conditionalFormatting>
  <conditionalFormatting sqref="B14:H14 B15:B16 F15:H16">
    <cfRule type="expression" dxfId="33" priority="4">
      <formula>MêsParaExibiçãoNúmero&lt;&gt;MONTH(B14)</formula>
    </cfRule>
  </conditionalFormatting>
  <conditionalFormatting sqref="B17:H17 B18 F18 H18">
    <cfRule type="expression" dxfId="32" priority="3">
      <formula>MêsParaExibiçãoNúmero&lt;&gt;MONTH(B17)</formula>
    </cfRule>
  </conditionalFormatting>
  <conditionalFormatting sqref="B20:H20">
    <cfRule type="expression" dxfId="31" priority="2">
      <formula>MêsParaExibiçãoNúmero&lt;&gt;MONTH(B20)</formula>
    </cfRule>
  </conditionalFormatting>
  <conditionalFormatting sqref="B6:F6 H6">
    <cfRule type="expression" dxfId="30" priority="1">
      <formula>MêsParaExibiçãoNúmero&lt;&gt;MONTH(B6)</formula>
    </cfRule>
  </conditionalFormatting>
  <dataValidations count="7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7:B18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J21"/>
  <sheetViews>
    <sheetView showGridLines="0" showRuler="0" topLeftCell="A7" zoomScale="70" zoomScaleNormal="70" workbookViewId="0">
      <selection activeCell="G6" sqref="G6"/>
    </sheetView>
  </sheetViews>
  <sheetFormatPr defaultRowHeight="15" x14ac:dyDescent="0.25"/>
  <cols>
    <col min="1" max="1" width="2.5" customWidth="1"/>
    <col min="2" max="3" width="20.625" customWidth="1"/>
    <col min="4" max="4" width="28.25" bestFit="1" customWidth="1"/>
    <col min="5" max="5" width="21.875" customWidth="1"/>
    <col min="6" max="6" width="22.625" customWidth="1"/>
    <col min="7" max="7" width="20.625" customWidth="1"/>
    <col min="8" max="8" width="17.125" customWidth="1"/>
  </cols>
  <sheetData>
    <row r="1" spans="2:10" ht="42" x14ac:dyDescent="0.65">
      <c r="B1" s="31">
        <v>2021</v>
      </c>
      <c r="C1" s="278" t="s">
        <v>92</v>
      </c>
      <c r="D1" s="278"/>
      <c r="E1" s="28" t="s">
        <v>96</v>
      </c>
    </row>
    <row r="2" spans="2:10" x14ac:dyDescent="0.25">
      <c r="B2" s="5"/>
      <c r="C2" s="253"/>
      <c r="D2" s="253"/>
      <c r="E2" s="3"/>
    </row>
    <row r="3" spans="2:10" ht="16.5" thickBot="1" x14ac:dyDescent="0.3">
      <c r="B3" s="2">
        <f t="array" ref="B3:H3">calendário</f>
        <v>44409</v>
      </c>
      <c r="C3" s="2">
        <v>44410</v>
      </c>
      <c r="D3" s="2">
        <v>44411</v>
      </c>
      <c r="E3" s="2">
        <v>44412</v>
      </c>
      <c r="F3" s="2">
        <v>44413</v>
      </c>
      <c r="G3" s="2">
        <v>44414</v>
      </c>
      <c r="H3" s="2">
        <v>44415</v>
      </c>
    </row>
    <row r="4" spans="2:10" ht="15.75" thickTop="1" x14ac:dyDescent="0.25">
      <c r="B4" s="13">
        <f t="array" ref="B4:H4">INDEX(calendário,ndx+0)</f>
        <v>44409</v>
      </c>
      <c r="C4" s="13">
        <v>44410</v>
      </c>
      <c r="D4" s="13">
        <v>44411</v>
      </c>
      <c r="E4" s="77">
        <v>44412</v>
      </c>
      <c r="F4" s="88">
        <v>44413</v>
      </c>
      <c r="G4" s="156">
        <v>44414</v>
      </c>
      <c r="H4" s="13">
        <v>44415</v>
      </c>
    </row>
    <row r="5" spans="2:10" ht="120" customHeight="1" x14ac:dyDescent="0.25">
      <c r="B5" s="86"/>
      <c r="C5" s="86"/>
      <c r="D5" s="86"/>
      <c r="E5" s="62" t="s">
        <v>150</v>
      </c>
      <c r="F5" s="83" t="s">
        <v>173</v>
      </c>
      <c r="G5" s="94" t="s">
        <v>225</v>
      </c>
      <c r="H5" s="86"/>
    </row>
    <row r="6" spans="2:10" ht="117" customHeight="1" x14ac:dyDescent="0.25">
      <c r="B6" s="86"/>
      <c r="C6" s="86"/>
      <c r="D6" s="86"/>
      <c r="E6" s="94" t="s">
        <v>175</v>
      </c>
      <c r="F6" s="104" t="s">
        <v>176</v>
      </c>
      <c r="G6" s="157"/>
      <c r="H6" s="86"/>
    </row>
    <row r="7" spans="2:10" x14ac:dyDescent="0.25">
      <c r="B7" s="46">
        <f t="array" ref="B7:H7">INDEX(calendário,ndx+1)</f>
        <v>44416</v>
      </c>
      <c r="C7" s="80">
        <v>44417</v>
      </c>
      <c r="D7" s="80">
        <v>44418</v>
      </c>
      <c r="E7" s="80">
        <v>44419</v>
      </c>
      <c r="F7" s="84">
        <v>44420</v>
      </c>
      <c r="G7" s="80">
        <v>44421</v>
      </c>
      <c r="H7" s="46">
        <v>44422</v>
      </c>
    </row>
    <row r="8" spans="2:10" ht="46.5" customHeight="1" x14ac:dyDescent="0.25">
      <c r="B8" s="44"/>
      <c r="C8" s="148" t="s">
        <v>109</v>
      </c>
      <c r="D8" s="108" t="s">
        <v>190</v>
      </c>
      <c r="E8" s="130" t="s">
        <v>104</v>
      </c>
      <c r="F8" s="115" t="s">
        <v>123</v>
      </c>
      <c r="G8" s="130" t="s">
        <v>111</v>
      </c>
      <c r="H8" s="44"/>
    </row>
    <row r="9" spans="2:10" ht="58.5" customHeight="1" x14ac:dyDescent="0.25">
      <c r="C9" s="118" t="s">
        <v>208</v>
      </c>
      <c r="D9" s="116" t="s">
        <v>178</v>
      </c>
      <c r="E9" s="118" t="s">
        <v>197</v>
      </c>
      <c r="F9" s="115"/>
      <c r="G9" s="118" t="s">
        <v>216</v>
      </c>
    </row>
    <row r="10" spans="2:10" ht="23.25" customHeight="1" x14ac:dyDescent="0.25">
      <c r="B10" s="45"/>
      <c r="C10" s="149"/>
      <c r="D10" s="118" t="s">
        <v>196</v>
      </c>
      <c r="E10" s="118"/>
      <c r="F10" s="115"/>
      <c r="G10" s="118"/>
      <c r="H10" s="45"/>
    </row>
    <row r="11" spans="2:10" x14ac:dyDescent="0.25">
      <c r="B11" s="46">
        <f t="array" ref="B11:H11">INDEX(calendário,ndx+2)</f>
        <v>44423</v>
      </c>
      <c r="C11" s="98">
        <v>44424</v>
      </c>
      <c r="D11" s="119">
        <v>44425</v>
      </c>
      <c r="E11" s="80">
        <v>44426</v>
      </c>
      <c r="F11" s="119">
        <v>44427</v>
      </c>
      <c r="G11" s="98">
        <v>44428</v>
      </c>
      <c r="H11" s="46">
        <v>44429</v>
      </c>
      <c r="J11" s="26"/>
    </row>
    <row r="12" spans="2:10" ht="162" customHeight="1" x14ac:dyDescent="0.25">
      <c r="B12" s="44"/>
      <c r="C12" s="105" t="s">
        <v>179</v>
      </c>
      <c r="D12" s="139" t="s">
        <v>199</v>
      </c>
      <c r="E12" s="106" t="s">
        <v>154</v>
      </c>
      <c r="F12" s="118" t="s">
        <v>213</v>
      </c>
      <c r="G12" s="103" t="s">
        <v>180</v>
      </c>
      <c r="H12" s="44"/>
      <c r="J12" s="26"/>
    </row>
    <row r="13" spans="2:10" ht="40.5" customHeight="1" x14ac:dyDescent="0.25">
      <c r="B13" s="44"/>
      <c r="C13" s="110"/>
      <c r="D13" s="118"/>
      <c r="E13" s="111"/>
      <c r="F13" s="118"/>
      <c r="G13" s="118" t="s">
        <v>210</v>
      </c>
      <c r="H13" s="44"/>
      <c r="J13" s="26"/>
    </row>
    <row r="14" spans="2:10" ht="26.25" customHeight="1" x14ac:dyDescent="0.25">
      <c r="B14" s="46">
        <f t="array" ref="B14:H14">INDEX(calendário,ndx+3)</f>
        <v>44430</v>
      </c>
      <c r="C14" s="37">
        <v>44431</v>
      </c>
      <c r="D14" s="37">
        <v>44432</v>
      </c>
      <c r="E14" s="80">
        <v>44433</v>
      </c>
      <c r="F14" s="80">
        <v>44434</v>
      </c>
      <c r="G14" s="37">
        <v>44435</v>
      </c>
      <c r="H14" s="46">
        <v>44436</v>
      </c>
    </row>
    <row r="15" spans="2:10" ht="36.75" customHeight="1" x14ac:dyDescent="0.25">
      <c r="B15" s="44"/>
      <c r="C15" s="34"/>
      <c r="D15" s="40"/>
      <c r="E15" s="277" t="s">
        <v>144</v>
      </c>
      <c r="F15" s="32" t="s">
        <v>143</v>
      </c>
      <c r="G15" s="38"/>
      <c r="H15" s="44"/>
    </row>
    <row r="16" spans="2:10" ht="66.75" customHeight="1" x14ac:dyDescent="0.25">
      <c r="B16" s="44"/>
      <c r="C16" s="34"/>
      <c r="D16" s="40"/>
      <c r="E16" s="277"/>
      <c r="F16" s="94" t="s">
        <v>181</v>
      </c>
      <c r="G16" s="34"/>
      <c r="H16" s="44"/>
    </row>
    <row r="17" spans="2:8" x14ac:dyDescent="0.25">
      <c r="B17" s="46">
        <f t="array" ref="B17:H17">INDEX(calendário,ndx+4)</f>
        <v>44437</v>
      </c>
      <c r="C17" s="97">
        <v>44438</v>
      </c>
      <c r="D17" s="97">
        <v>44439</v>
      </c>
      <c r="E17" s="46">
        <v>44440</v>
      </c>
      <c r="F17" s="46">
        <v>44441</v>
      </c>
      <c r="G17" s="46">
        <v>44442</v>
      </c>
      <c r="H17" s="46">
        <v>44443</v>
      </c>
    </row>
    <row r="18" spans="2:8" ht="38.25" x14ac:dyDescent="0.25">
      <c r="B18" s="44"/>
      <c r="C18" s="140"/>
      <c r="D18" s="94" t="s">
        <v>185</v>
      </c>
      <c r="E18" s="49"/>
      <c r="F18" s="44"/>
      <c r="G18" s="44"/>
      <c r="H18" s="44"/>
    </row>
    <row r="19" spans="2:8" ht="68.25" customHeight="1" x14ac:dyDescent="0.25">
      <c r="B19" s="45"/>
      <c r="C19" s="94" t="s">
        <v>184</v>
      </c>
      <c r="D19" s="118" t="s">
        <v>203</v>
      </c>
      <c r="F19" s="48"/>
      <c r="G19" s="45"/>
      <c r="H19" s="45"/>
    </row>
    <row r="20" spans="2:8" x14ac:dyDescent="0.25">
      <c r="B20" s="46">
        <f t="array" ref="B20:H20">INDEX(calendário,ndx+5)</f>
        <v>44444</v>
      </c>
      <c r="C20" s="37">
        <v>44445</v>
      </c>
      <c r="D20" s="37">
        <v>44446</v>
      </c>
      <c r="E20" s="37">
        <v>44447</v>
      </c>
      <c r="F20" s="46">
        <v>44448</v>
      </c>
      <c r="G20" s="46">
        <v>44449</v>
      </c>
      <c r="H20" s="46">
        <v>44450</v>
      </c>
    </row>
    <row r="21" spans="2:8" ht="119.25" customHeight="1" x14ac:dyDescent="0.25">
      <c r="B21" s="45"/>
      <c r="C21" s="38"/>
      <c r="D21" s="36"/>
      <c r="E21" s="36"/>
      <c r="F21" s="45"/>
      <c r="G21" s="45"/>
      <c r="H21" s="45"/>
    </row>
  </sheetData>
  <mergeCells count="3">
    <mergeCell ref="E15:E16"/>
    <mergeCell ref="C1:D1"/>
    <mergeCell ref="C2:D2"/>
  </mergeCells>
  <conditionalFormatting sqref="B7:H7 B15:C16 H8 B8:C8">
    <cfRule type="expression" dxfId="29" priority="6">
      <formula>MêsParaExibiçãoNúmero&lt;&gt;MONTH(B7)</formula>
    </cfRule>
  </conditionalFormatting>
  <conditionalFormatting sqref="B11:H11 B12:B13 H12:H13">
    <cfRule type="expression" dxfId="28" priority="5">
      <formula>MêsParaExibiçãoNúmero&lt;&gt;MONTH(B11)</formula>
    </cfRule>
  </conditionalFormatting>
  <conditionalFormatting sqref="B14:H14 G16:H16 H15">
    <cfRule type="expression" dxfId="27" priority="4">
      <formula>MêsParaExibiçãoNúmero&lt;&gt;MONTH(B14)</formula>
    </cfRule>
  </conditionalFormatting>
  <conditionalFormatting sqref="B17:H17 B18:C18 E18:H18">
    <cfRule type="expression" dxfId="26" priority="3">
      <formula>MêsParaExibiçãoNúmero&lt;&gt;MONTH(B17)</formula>
    </cfRule>
  </conditionalFormatting>
  <conditionalFormatting sqref="B20:H20">
    <cfRule type="expression" dxfId="25" priority="2">
      <formula>MêsParaExibiçãoNúmero&lt;&gt;MONTH(B20)</formula>
    </cfRule>
  </conditionalFormatting>
  <conditionalFormatting sqref="B4:H4 B5:D6 G6:H6 H5">
    <cfRule type="expression" dxfId="24" priority="1">
      <formula>MêsParaExibiçãoNúmero&lt;&gt;MONTH(B4)</formula>
    </cfRule>
  </conditionalFormatting>
  <dataValidations count="7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7:B18"/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I23"/>
  <sheetViews>
    <sheetView showGridLines="0" showRuler="0" topLeftCell="A7" zoomScale="70" zoomScaleNormal="70" workbookViewId="0">
      <selection activeCell="C11" sqref="C11"/>
    </sheetView>
  </sheetViews>
  <sheetFormatPr defaultRowHeight="15" x14ac:dyDescent="0.25"/>
  <cols>
    <col min="1" max="1" width="2.5" customWidth="1"/>
    <col min="2" max="5" width="20.625" customWidth="1"/>
    <col min="6" max="6" width="23.25" customWidth="1"/>
    <col min="7" max="7" width="22" customWidth="1"/>
    <col min="8" max="8" width="18.5" customWidth="1"/>
  </cols>
  <sheetData>
    <row r="1" spans="2:9" ht="84" customHeight="1" x14ac:dyDescent="0.65">
      <c r="B1" s="31">
        <v>2021</v>
      </c>
      <c r="C1" s="252" t="s">
        <v>93</v>
      </c>
      <c r="D1" s="252"/>
      <c r="E1" s="28" t="s">
        <v>96</v>
      </c>
      <c r="G1" s="109"/>
    </row>
    <row r="2" spans="2:9" ht="30" customHeight="1" x14ac:dyDescent="0.25">
      <c r="B2" s="5"/>
      <c r="C2" s="253"/>
      <c r="D2" s="253"/>
      <c r="E2" s="3"/>
    </row>
    <row r="3" spans="2:9" ht="19.5" customHeight="1" thickBot="1" x14ac:dyDescent="0.3">
      <c r="B3" s="2">
        <f t="array" ref="B3:H3">calendário</f>
        <v>44437</v>
      </c>
      <c r="C3" s="2">
        <v>44438</v>
      </c>
      <c r="D3" s="2">
        <v>44439</v>
      </c>
      <c r="E3" s="2">
        <v>44440</v>
      </c>
      <c r="F3" s="2">
        <v>44441</v>
      </c>
      <c r="G3" s="2">
        <v>44442</v>
      </c>
      <c r="H3" s="2">
        <v>44443</v>
      </c>
    </row>
    <row r="4" spans="2:9" ht="24" customHeight="1" thickTop="1" x14ac:dyDescent="0.25">
      <c r="B4" s="13">
        <f t="array" ref="B4:H4">INDEX(calendário,ndx+0)</f>
        <v>44437</v>
      </c>
      <c r="C4" s="13">
        <v>44438</v>
      </c>
      <c r="D4" s="13">
        <v>44439</v>
      </c>
      <c r="E4" s="13">
        <v>44440</v>
      </c>
      <c r="F4" s="88">
        <v>44441</v>
      </c>
      <c r="G4" s="77">
        <v>44442</v>
      </c>
      <c r="H4" s="13">
        <v>44443</v>
      </c>
    </row>
    <row r="5" spans="2:9" ht="38.25" x14ac:dyDescent="0.25">
      <c r="B5" s="44"/>
      <c r="C5" s="44"/>
      <c r="D5" s="44"/>
      <c r="F5" s="83" t="s">
        <v>122</v>
      </c>
      <c r="G5" s="62" t="s">
        <v>150</v>
      </c>
      <c r="H5" s="44"/>
      <c r="I5" s="40"/>
    </row>
    <row r="6" spans="2:9" ht="51" customHeight="1" x14ac:dyDescent="0.25">
      <c r="B6" s="45"/>
      <c r="C6" s="36"/>
      <c r="D6" s="36"/>
      <c r="E6" s="51"/>
      <c r="F6" s="83"/>
      <c r="G6" s="94" t="s">
        <v>175</v>
      </c>
      <c r="H6" s="45"/>
      <c r="I6" s="40"/>
    </row>
    <row r="7" spans="2:9" ht="24" customHeight="1" x14ac:dyDescent="0.25">
      <c r="B7" s="46">
        <f t="array" ref="B7:H7">INDEX(calendário,ndx+1)</f>
        <v>44444</v>
      </c>
      <c r="C7" s="84">
        <v>44445</v>
      </c>
      <c r="D7" s="71">
        <v>44446</v>
      </c>
      <c r="E7" s="80">
        <v>44447</v>
      </c>
      <c r="F7" s="80">
        <v>44448</v>
      </c>
      <c r="G7" s="80">
        <v>44449</v>
      </c>
      <c r="H7" s="46">
        <v>44450</v>
      </c>
      <c r="I7" s="40"/>
    </row>
    <row r="8" spans="2:9" ht="83.25" customHeight="1" x14ac:dyDescent="0.25">
      <c r="B8" s="44"/>
      <c r="C8" s="87" t="s">
        <v>125</v>
      </c>
      <c r="D8" s="78"/>
      <c r="E8" s="279" t="s">
        <v>104</v>
      </c>
      <c r="F8" s="124" t="s">
        <v>164</v>
      </c>
      <c r="G8" s="108" t="s">
        <v>190</v>
      </c>
      <c r="H8" s="44"/>
      <c r="I8" s="40"/>
    </row>
    <row r="9" spans="2:9" ht="39" customHeight="1" x14ac:dyDescent="0.25">
      <c r="B9" s="44"/>
      <c r="C9" s="94" t="s">
        <v>176</v>
      </c>
      <c r="D9" s="79" t="s">
        <v>163</v>
      </c>
      <c r="E9" s="279"/>
      <c r="F9" s="118" t="s">
        <v>208</v>
      </c>
      <c r="G9" s="117" t="s">
        <v>178</v>
      </c>
      <c r="H9" s="44"/>
      <c r="I9" s="40"/>
    </row>
    <row r="10" spans="2:9" ht="51" customHeight="1" x14ac:dyDescent="0.25">
      <c r="B10" s="45"/>
      <c r="C10" s="94" t="s">
        <v>225</v>
      </c>
      <c r="D10" s="69"/>
      <c r="E10" s="280"/>
      <c r="F10" s="150"/>
      <c r="G10" s="118" t="s">
        <v>196</v>
      </c>
      <c r="H10" s="45"/>
      <c r="I10" s="40"/>
    </row>
    <row r="11" spans="2:9" ht="24" customHeight="1" x14ac:dyDescent="0.25">
      <c r="B11" s="46">
        <f t="array" ref="B11:H11">INDEX(calendário,ndx+2)</f>
        <v>44451</v>
      </c>
      <c r="C11" s="84">
        <v>44452</v>
      </c>
      <c r="D11" s="37">
        <v>44453</v>
      </c>
      <c r="E11" s="80">
        <v>44454</v>
      </c>
      <c r="F11" s="98">
        <v>44455</v>
      </c>
      <c r="G11" s="119">
        <v>44456</v>
      </c>
      <c r="H11" s="46">
        <v>44457</v>
      </c>
      <c r="I11" s="40"/>
    </row>
    <row r="12" spans="2:9" ht="38.25" x14ac:dyDescent="0.25">
      <c r="B12" s="44"/>
      <c r="C12" s="83" t="s">
        <v>123</v>
      </c>
      <c r="E12" s="60" t="s">
        <v>155</v>
      </c>
      <c r="F12" s="94" t="s">
        <v>182</v>
      </c>
      <c r="G12" s="118" t="s">
        <v>199</v>
      </c>
      <c r="H12" s="44"/>
      <c r="I12" s="40"/>
    </row>
    <row r="13" spans="2:9" ht="25.5" x14ac:dyDescent="0.25">
      <c r="B13" s="44"/>
      <c r="C13" s="118" t="s">
        <v>197</v>
      </c>
      <c r="D13" s="61"/>
      <c r="E13" s="94" t="s">
        <v>183</v>
      </c>
      <c r="F13" s="94"/>
      <c r="G13" s="123"/>
      <c r="H13" s="44"/>
      <c r="I13" s="40"/>
    </row>
    <row r="14" spans="2:9" ht="61.5" customHeight="1" x14ac:dyDescent="0.25">
      <c r="B14" s="45"/>
      <c r="C14" s="118"/>
      <c r="E14" s="118" t="s">
        <v>216</v>
      </c>
      <c r="F14" s="94"/>
      <c r="G14" s="137"/>
      <c r="H14" s="45"/>
      <c r="I14" s="40"/>
    </row>
    <row r="15" spans="2:9" ht="24" customHeight="1" x14ac:dyDescent="0.25">
      <c r="B15" s="46">
        <f t="array" ref="B15:H15">INDEX(calendário,ndx+3)</f>
        <v>44458</v>
      </c>
      <c r="C15" s="98">
        <v>44459</v>
      </c>
      <c r="D15" s="80">
        <v>44460</v>
      </c>
      <c r="E15" s="119">
        <v>44461</v>
      </c>
      <c r="F15" s="37">
        <v>44462</v>
      </c>
      <c r="G15" s="80">
        <v>44463</v>
      </c>
      <c r="H15" s="46">
        <v>44464</v>
      </c>
      <c r="I15" s="40"/>
    </row>
    <row r="16" spans="2:9" ht="127.5" x14ac:dyDescent="0.25">
      <c r="B16" s="44"/>
      <c r="C16" s="94" t="s">
        <v>180</v>
      </c>
      <c r="D16" s="53" t="s">
        <v>128</v>
      </c>
      <c r="E16" s="118" t="s">
        <v>218</v>
      </c>
      <c r="F16" s="34"/>
      <c r="G16" s="32" t="s">
        <v>144</v>
      </c>
      <c r="H16" s="44"/>
      <c r="I16" s="40"/>
    </row>
    <row r="17" spans="2:9" ht="51" customHeight="1" x14ac:dyDescent="0.25">
      <c r="B17" s="45"/>
      <c r="C17" s="118" t="s">
        <v>200</v>
      </c>
      <c r="D17" s="118" t="s">
        <v>213</v>
      </c>
      <c r="E17" s="136"/>
      <c r="F17" s="36"/>
      <c r="G17" s="94" t="s">
        <v>181</v>
      </c>
      <c r="H17" s="45"/>
      <c r="I17" s="40"/>
    </row>
    <row r="18" spans="2:9" ht="24" customHeight="1" x14ac:dyDescent="0.25">
      <c r="B18" s="46">
        <f t="array" ref="B18:H18">INDEX(calendário,ndx+4)</f>
        <v>44465</v>
      </c>
      <c r="C18" s="80">
        <v>44466</v>
      </c>
      <c r="D18" s="37">
        <v>44467</v>
      </c>
      <c r="E18" s="37">
        <v>44468</v>
      </c>
      <c r="F18" s="98">
        <v>44469</v>
      </c>
      <c r="G18" s="37">
        <v>44470</v>
      </c>
      <c r="H18" s="46">
        <v>44471</v>
      </c>
      <c r="I18" s="40"/>
    </row>
    <row r="19" spans="2:9" ht="76.5" x14ac:dyDescent="0.25">
      <c r="B19" s="44"/>
      <c r="C19" s="32" t="s">
        <v>165</v>
      </c>
      <c r="D19" s="34"/>
      <c r="E19" s="38"/>
      <c r="F19" s="94" t="s">
        <v>188</v>
      </c>
      <c r="G19" s="34"/>
      <c r="H19" s="44"/>
      <c r="I19" s="40"/>
    </row>
    <row r="20" spans="2:9" ht="40.5" customHeight="1" x14ac:dyDescent="0.25">
      <c r="B20" s="44"/>
      <c r="C20" s="53"/>
      <c r="E20" s="34"/>
      <c r="F20" s="118" t="s">
        <v>203</v>
      </c>
      <c r="G20" s="34"/>
      <c r="H20" s="44"/>
      <c r="I20" s="40"/>
    </row>
    <row r="21" spans="2:9" ht="23.25" customHeight="1" x14ac:dyDescent="0.25">
      <c r="B21" s="46">
        <f t="array" ref="B21:H21">INDEX(calendário,ndx+5)</f>
        <v>44472</v>
      </c>
      <c r="C21" s="37">
        <v>44473</v>
      </c>
      <c r="D21" s="37">
        <v>44474</v>
      </c>
      <c r="E21" s="37">
        <v>44475</v>
      </c>
      <c r="F21" s="37">
        <v>44476</v>
      </c>
      <c r="G21" s="37">
        <v>44477</v>
      </c>
      <c r="H21" s="46">
        <v>44478</v>
      </c>
      <c r="I21" s="40"/>
    </row>
    <row r="22" spans="2:9" ht="51" customHeight="1" x14ac:dyDescent="0.25">
      <c r="B22" s="45"/>
      <c r="C22" s="36"/>
      <c r="D22" s="36"/>
      <c r="E22" s="36"/>
      <c r="F22" s="36"/>
      <c r="G22" s="36"/>
      <c r="H22" s="45"/>
      <c r="I22" s="40"/>
    </row>
    <row r="23" spans="2:9" x14ac:dyDescent="0.25">
      <c r="B23" s="40"/>
      <c r="C23" s="40"/>
      <c r="D23" s="40"/>
      <c r="E23" s="40"/>
      <c r="F23" s="40"/>
      <c r="G23" s="40"/>
      <c r="H23" s="40"/>
      <c r="I23" s="40"/>
    </row>
  </sheetData>
  <mergeCells count="3">
    <mergeCell ref="C1:D1"/>
    <mergeCell ref="C2:D2"/>
    <mergeCell ref="E8:E10"/>
  </mergeCells>
  <conditionalFormatting sqref="B7:H7 H8:H9 B8:B9">
    <cfRule type="expression" dxfId="23" priority="7">
      <formula>MêsParaExibiçãoNúmero&lt;&gt;MONTH(B7)</formula>
    </cfRule>
  </conditionalFormatting>
  <conditionalFormatting sqref="B11:H11 B12:B13 H12:H13 D13">
    <cfRule type="expression" dxfId="22" priority="6">
      <formula>MêsParaExibiçãoNúmero&lt;&gt;MONTH(B11)</formula>
    </cfRule>
  </conditionalFormatting>
  <conditionalFormatting sqref="B15:H15 B16 F16 H16">
    <cfRule type="expression" dxfId="21" priority="5">
      <formula>MêsParaExibiçãoNúmero&lt;&gt;MONTH(B15)</formula>
    </cfRule>
  </conditionalFormatting>
  <conditionalFormatting sqref="B18:H18 E20 B19:B20 D19 G19:H20">
    <cfRule type="expression" dxfId="20" priority="4">
      <formula>MêsParaExibiçãoNúmero&lt;&gt;MONTH(B18)</formula>
    </cfRule>
  </conditionalFormatting>
  <conditionalFormatting sqref="B21:H21">
    <cfRule type="expression" dxfId="19" priority="3">
      <formula>MêsParaExibiçãoNúmero&lt;&gt;MONTH(B21)</formula>
    </cfRule>
  </conditionalFormatting>
  <conditionalFormatting sqref="B4:H4 B5:D5 H5">
    <cfRule type="expression" dxfId="18" priority="2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5"/>
    <dataValidation allowBlank="1" showInputMessage="1" showErrorMessage="1" prompt="As linhas 12 e 14 podem conter datas do mês seguinte se o final deste mês terminar em qualquer uma das linhas" sqref="B18:B20"/>
    <dataValidation allowBlank="1" showInputMessage="1" showErrorMessage="1" prompt="Insira as anotações diárias nesta célula. As linhas 5, 7, 9, 11, 13 e 15 têm células abaixo do dia da semana para as anotações diárias" sqref="B6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I46"/>
  <sheetViews>
    <sheetView showGridLines="0" showRuler="0" topLeftCell="A13" zoomScale="80" zoomScaleNormal="80" workbookViewId="0">
      <selection activeCell="F8" sqref="F8"/>
    </sheetView>
  </sheetViews>
  <sheetFormatPr defaultRowHeight="15" x14ac:dyDescent="0.25"/>
  <cols>
    <col min="1" max="1" width="2.5" customWidth="1"/>
    <col min="2" max="2" width="20.625" customWidth="1"/>
    <col min="3" max="3" width="23.625" customWidth="1"/>
    <col min="4" max="4" width="22.375" customWidth="1"/>
    <col min="5" max="6" width="20.625" customWidth="1"/>
    <col min="7" max="7" width="21.375" customWidth="1"/>
    <col min="8" max="8" width="17" customWidth="1"/>
  </cols>
  <sheetData>
    <row r="1" spans="2:9" ht="45" customHeight="1" x14ac:dyDescent="0.65">
      <c r="B1" s="31">
        <v>2021</v>
      </c>
      <c r="C1" s="252" t="s">
        <v>94</v>
      </c>
      <c r="D1" s="252"/>
      <c r="E1" s="28" t="s">
        <v>96</v>
      </c>
    </row>
    <row r="2" spans="2:9" ht="30" customHeight="1" x14ac:dyDescent="0.25">
      <c r="B2" s="5"/>
      <c r="C2" s="253"/>
      <c r="D2" s="253"/>
      <c r="E2" s="3"/>
    </row>
    <row r="3" spans="2:9" ht="19.5" customHeight="1" thickBot="1" x14ac:dyDescent="0.3">
      <c r="B3" s="2">
        <f t="array" ref="B3:H3">calendário</f>
        <v>44465</v>
      </c>
      <c r="C3" s="2">
        <v>44466</v>
      </c>
      <c r="D3" s="2">
        <v>44467</v>
      </c>
      <c r="E3" s="2">
        <v>44468</v>
      </c>
      <c r="F3" s="2">
        <v>44469</v>
      </c>
      <c r="G3" s="2">
        <v>44470</v>
      </c>
      <c r="H3" s="2">
        <v>44471</v>
      </c>
    </row>
    <row r="4" spans="2:9" ht="24" customHeight="1" thickTop="1" x14ac:dyDescent="0.25">
      <c r="B4" s="13">
        <f t="array" ref="B4:H4">INDEX(calendário,ndx+0)</f>
        <v>44465</v>
      </c>
      <c r="C4" s="13">
        <v>44466</v>
      </c>
      <c r="D4" s="13">
        <v>44467</v>
      </c>
      <c r="E4" s="13">
        <v>44468</v>
      </c>
      <c r="F4" s="13">
        <v>44469</v>
      </c>
      <c r="G4" s="13">
        <v>44470</v>
      </c>
      <c r="H4" s="13">
        <v>44471</v>
      </c>
    </row>
    <row r="5" spans="2:9" ht="51" customHeight="1" x14ac:dyDescent="0.25">
      <c r="B5" s="45"/>
      <c r="C5" s="36"/>
      <c r="D5" s="36"/>
      <c r="E5" s="36"/>
      <c r="F5" s="36"/>
      <c r="G5" s="36"/>
      <c r="H5" s="45"/>
      <c r="I5" s="40"/>
    </row>
    <row r="6" spans="2:9" ht="24" customHeight="1" x14ac:dyDescent="0.25">
      <c r="B6" s="46">
        <f t="array" ref="B6:H6">INDEX(calendário,ndx+1)</f>
        <v>44472</v>
      </c>
      <c r="C6" s="37">
        <v>44473</v>
      </c>
      <c r="D6" s="80">
        <v>44474</v>
      </c>
      <c r="E6" s="37">
        <v>44475</v>
      </c>
      <c r="F6" s="37">
        <v>44476</v>
      </c>
      <c r="G6" s="80">
        <v>44477</v>
      </c>
      <c r="H6" s="46">
        <v>44478</v>
      </c>
      <c r="I6" s="40"/>
    </row>
    <row r="7" spans="2:9" ht="51" x14ac:dyDescent="0.25">
      <c r="B7" s="44"/>
      <c r="D7" s="32" t="s">
        <v>149</v>
      </c>
      <c r="E7" s="48"/>
      <c r="F7" s="94" t="s">
        <v>225</v>
      </c>
      <c r="G7" s="54" t="s">
        <v>141</v>
      </c>
      <c r="H7" s="44"/>
      <c r="I7" s="40"/>
    </row>
    <row r="8" spans="2:9" ht="45" customHeight="1" x14ac:dyDescent="0.25">
      <c r="B8" s="44"/>
      <c r="C8" s="38"/>
      <c r="D8" s="83" t="s">
        <v>122</v>
      </c>
      <c r="E8" s="94" t="s">
        <v>176</v>
      </c>
      <c r="F8" s="34"/>
      <c r="G8" s="118" t="s">
        <v>208</v>
      </c>
      <c r="H8" s="44"/>
      <c r="I8" s="40"/>
    </row>
    <row r="9" spans="2:9" ht="51" x14ac:dyDescent="0.25">
      <c r="B9" s="45"/>
      <c r="D9" s="94" t="s">
        <v>175</v>
      </c>
      <c r="E9" s="87" t="s">
        <v>125</v>
      </c>
      <c r="F9" s="36"/>
      <c r="G9" s="151"/>
      <c r="H9" s="45"/>
      <c r="I9" s="40"/>
    </row>
    <row r="10" spans="2:9" ht="24" customHeight="1" x14ac:dyDescent="0.25">
      <c r="B10" s="46">
        <f t="array" ref="B10:H10">INDEX(calendário,ndx+2)</f>
        <v>44479</v>
      </c>
      <c r="C10" s="98">
        <v>44480</v>
      </c>
      <c r="D10" s="71">
        <v>44481</v>
      </c>
      <c r="E10" s="80">
        <v>44482</v>
      </c>
      <c r="F10" s="37">
        <v>44483</v>
      </c>
      <c r="G10" s="80">
        <v>44484</v>
      </c>
      <c r="H10" s="46">
        <v>44485</v>
      </c>
      <c r="I10" s="40"/>
    </row>
    <row r="11" spans="2:9" ht="72" customHeight="1" x14ac:dyDescent="0.25">
      <c r="B11" s="44"/>
      <c r="C11" s="116" t="s">
        <v>178</v>
      </c>
      <c r="D11" s="281" t="s">
        <v>114</v>
      </c>
      <c r="E11" s="108" t="s">
        <v>190</v>
      </c>
      <c r="F11" s="34"/>
      <c r="G11" s="60" t="s">
        <v>111</v>
      </c>
      <c r="H11" s="44"/>
      <c r="I11" s="40"/>
    </row>
    <row r="12" spans="2:9" ht="72" customHeight="1" x14ac:dyDescent="0.25">
      <c r="B12" s="49"/>
      <c r="C12" s="131"/>
      <c r="D12" s="281"/>
      <c r="E12" s="87" t="s">
        <v>123</v>
      </c>
      <c r="G12" s="94" t="s">
        <v>179</v>
      </c>
      <c r="H12" s="44"/>
      <c r="I12" s="40"/>
    </row>
    <row r="13" spans="2:9" ht="76.5" customHeight="1" x14ac:dyDescent="0.25">
      <c r="C13" s="118" t="s">
        <v>196</v>
      </c>
      <c r="D13" s="282"/>
      <c r="E13" s="118" t="s">
        <v>197</v>
      </c>
      <c r="G13" s="118" t="s">
        <v>216</v>
      </c>
      <c r="H13" s="45"/>
      <c r="I13" s="40"/>
    </row>
    <row r="14" spans="2:9" ht="24" customHeight="1" x14ac:dyDescent="0.25">
      <c r="B14" s="46">
        <f t="array" ref="B14:H14">INDEX(calendário,ndx+3)</f>
        <v>44486</v>
      </c>
      <c r="C14" s="80">
        <v>44487</v>
      </c>
      <c r="D14" s="119">
        <v>44488</v>
      </c>
      <c r="E14" s="80">
        <v>44489</v>
      </c>
      <c r="F14" s="119">
        <v>44490</v>
      </c>
      <c r="G14" s="119">
        <v>44491</v>
      </c>
      <c r="H14" s="46">
        <v>44492</v>
      </c>
      <c r="I14" s="40"/>
    </row>
    <row r="15" spans="2:9" ht="38.25" x14ac:dyDescent="0.25">
      <c r="B15" s="44"/>
      <c r="C15" s="32" t="s">
        <v>154</v>
      </c>
      <c r="D15" s="118" t="s">
        <v>199</v>
      </c>
      <c r="E15" s="53" t="s">
        <v>128</v>
      </c>
      <c r="F15" s="118" t="s">
        <v>213</v>
      </c>
      <c r="G15" s="118" t="s">
        <v>218</v>
      </c>
      <c r="H15" s="44"/>
      <c r="I15" s="40"/>
    </row>
    <row r="16" spans="2:9" ht="165" customHeight="1" x14ac:dyDescent="0.25">
      <c r="B16" s="45"/>
      <c r="C16" s="32"/>
      <c r="D16" s="137"/>
      <c r="E16" s="94" t="s">
        <v>180</v>
      </c>
      <c r="F16" s="123"/>
      <c r="G16" s="118"/>
      <c r="H16" s="45"/>
      <c r="I16" s="40"/>
    </row>
    <row r="17" spans="2:9" ht="36.75" customHeight="1" x14ac:dyDescent="0.25">
      <c r="B17" s="45"/>
      <c r="C17" s="38"/>
      <c r="D17" s="137"/>
      <c r="E17" s="118" t="s">
        <v>200</v>
      </c>
      <c r="F17" s="121"/>
      <c r="G17" s="36"/>
      <c r="H17" s="45"/>
      <c r="I17" s="40"/>
    </row>
    <row r="18" spans="2:9" ht="24" customHeight="1" x14ac:dyDescent="0.25">
      <c r="B18" s="46">
        <f t="array" ref="B18:H18">INDEX(calendário,ndx+4)</f>
        <v>44493</v>
      </c>
      <c r="C18" s="80">
        <v>44494</v>
      </c>
      <c r="D18" s="80">
        <v>44495</v>
      </c>
      <c r="E18" s="37">
        <v>44496</v>
      </c>
      <c r="F18" s="37">
        <v>44497</v>
      </c>
      <c r="G18" s="98">
        <v>44498</v>
      </c>
      <c r="H18" s="46">
        <v>44499</v>
      </c>
      <c r="I18" s="40"/>
    </row>
    <row r="19" spans="2:9" ht="119.25" customHeight="1" x14ac:dyDescent="0.25">
      <c r="B19" s="44"/>
      <c r="C19" s="53" t="s">
        <v>145</v>
      </c>
      <c r="D19" s="32" t="s">
        <v>143</v>
      </c>
      <c r="E19" s="34"/>
      <c r="F19" s="38"/>
      <c r="G19" s="94" t="s">
        <v>188</v>
      </c>
      <c r="H19" s="44"/>
      <c r="I19" s="40"/>
    </row>
    <row r="20" spans="2:9" ht="48" customHeight="1" x14ac:dyDescent="0.25">
      <c r="B20" s="45"/>
      <c r="D20" s="94" t="s">
        <v>181</v>
      </c>
      <c r="F20" s="36"/>
      <c r="G20" s="118" t="s">
        <v>222</v>
      </c>
      <c r="H20" s="45"/>
      <c r="I20" s="40"/>
    </row>
    <row r="21" spans="2:9" ht="23.25" customHeight="1" x14ac:dyDescent="0.25">
      <c r="B21" s="46">
        <f t="array" ref="B21:H21">INDEX(calendário,ndx+5)</f>
        <v>44500</v>
      </c>
      <c r="C21" s="37">
        <v>44501</v>
      </c>
      <c r="D21" s="37">
        <v>44502</v>
      </c>
      <c r="E21" s="37">
        <v>44503</v>
      </c>
      <c r="F21" s="37">
        <v>44504</v>
      </c>
      <c r="G21" s="37">
        <v>44505</v>
      </c>
      <c r="H21" s="46">
        <v>44506</v>
      </c>
      <c r="I21" s="40"/>
    </row>
    <row r="22" spans="2:9" ht="51" customHeight="1" x14ac:dyDescent="0.25">
      <c r="B22" s="45"/>
      <c r="C22" s="36"/>
      <c r="D22" s="36"/>
      <c r="E22" s="36"/>
      <c r="F22" s="36"/>
      <c r="G22" s="36"/>
      <c r="H22" s="45"/>
      <c r="I22" s="40"/>
    </row>
    <row r="23" spans="2:9" x14ac:dyDescent="0.25">
      <c r="B23" s="57"/>
      <c r="C23" s="58"/>
      <c r="D23" s="58"/>
      <c r="E23" s="58"/>
      <c r="F23" s="58"/>
      <c r="G23" s="58"/>
      <c r="H23" s="57"/>
      <c r="I23" s="40"/>
    </row>
    <row r="24" spans="2:9" x14ac:dyDescent="0.25">
      <c r="B24" s="57"/>
      <c r="C24" s="58"/>
      <c r="D24" s="58"/>
      <c r="E24" s="58"/>
      <c r="F24" s="58"/>
      <c r="G24" s="58"/>
      <c r="H24" s="57"/>
      <c r="I24" s="40"/>
    </row>
    <row r="25" spans="2:9" x14ac:dyDescent="0.25">
      <c r="B25" s="57"/>
      <c r="C25" s="58"/>
      <c r="D25" s="58"/>
      <c r="E25" s="58"/>
      <c r="F25" s="58"/>
      <c r="G25" s="58"/>
      <c r="H25" s="57"/>
      <c r="I25" s="40"/>
    </row>
    <row r="26" spans="2:9" x14ac:dyDescent="0.25">
      <c r="B26" s="57"/>
      <c r="C26" s="58"/>
      <c r="D26" s="58"/>
      <c r="E26" s="58"/>
      <c r="F26" s="58"/>
      <c r="G26" s="58"/>
      <c r="H26" s="57"/>
      <c r="I26" s="40"/>
    </row>
    <row r="27" spans="2:9" x14ac:dyDescent="0.25">
      <c r="B27" s="57"/>
      <c r="C27" s="58"/>
      <c r="D27" s="58"/>
      <c r="E27" s="58"/>
      <c r="F27" s="58"/>
      <c r="G27" s="58"/>
      <c r="H27" s="57"/>
      <c r="I27" s="40"/>
    </row>
    <row r="28" spans="2:9" x14ac:dyDescent="0.25">
      <c r="B28" s="57"/>
      <c r="C28" s="58"/>
      <c r="D28" s="58"/>
      <c r="E28" s="58"/>
      <c r="F28" s="58"/>
      <c r="G28" s="58"/>
      <c r="H28" s="57"/>
      <c r="I28" s="40"/>
    </row>
    <row r="29" spans="2:9" x14ac:dyDescent="0.25">
      <c r="B29" s="57"/>
      <c r="C29" s="58"/>
      <c r="D29" s="58"/>
      <c r="E29" s="58"/>
      <c r="F29" s="58"/>
      <c r="G29" s="58"/>
      <c r="H29" s="57"/>
      <c r="I29" s="40"/>
    </row>
    <row r="30" spans="2:9" x14ac:dyDescent="0.25">
      <c r="B30" s="57"/>
      <c r="C30" s="58"/>
      <c r="D30" s="58"/>
      <c r="E30" s="58"/>
      <c r="F30" s="58"/>
      <c r="G30" s="58"/>
      <c r="H30" s="57"/>
      <c r="I30" s="40"/>
    </row>
    <row r="31" spans="2:9" x14ac:dyDescent="0.25">
      <c r="B31" s="57"/>
      <c r="C31" s="58"/>
      <c r="D31" s="58"/>
      <c r="E31" s="58"/>
      <c r="F31" s="58"/>
      <c r="G31" s="58"/>
      <c r="H31" s="57"/>
      <c r="I31" s="40"/>
    </row>
    <row r="32" spans="2:9" x14ac:dyDescent="0.25">
      <c r="B32" s="40"/>
      <c r="C32" s="59"/>
      <c r="D32" s="59"/>
      <c r="E32" s="59"/>
      <c r="F32" s="59"/>
      <c r="G32" s="59"/>
      <c r="H32" s="40"/>
      <c r="I32" s="40"/>
    </row>
    <row r="33" spans="2:9" x14ac:dyDescent="0.25">
      <c r="B33" s="40"/>
      <c r="C33" s="59"/>
      <c r="D33" s="59"/>
      <c r="E33" s="59"/>
      <c r="F33" s="59"/>
      <c r="G33" s="59"/>
      <c r="H33" s="40"/>
      <c r="I33" s="40"/>
    </row>
    <row r="34" spans="2:9" x14ac:dyDescent="0.25">
      <c r="B34" s="40"/>
      <c r="C34" s="59"/>
      <c r="D34" s="59"/>
      <c r="E34" s="59"/>
      <c r="F34" s="59"/>
      <c r="G34" s="59"/>
      <c r="H34" s="40"/>
      <c r="I34" s="40"/>
    </row>
    <row r="35" spans="2:9" x14ac:dyDescent="0.25">
      <c r="B35" s="40"/>
      <c r="C35" s="59"/>
      <c r="D35" s="59"/>
      <c r="E35" s="59"/>
      <c r="F35" s="59"/>
      <c r="G35" s="59"/>
      <c r="H35" s="40"/>
      <c r="I35" s="40"/>
    </row>
    <row r="36" spans="2:9" x14ac:dyDescent="0.25">
      <c r="B36" s="40"/>
      <c r="C36" s="59"/>
      <c r="D36" s="59"/>
      <c r="E36" s="59"/>
      <c r="F36" s="59"/>
      <c r="G36" s="59"/>
      <c r="H36" s="40"/>
      <c r="I36" s="40"/>
    </row>
    <row r="37" spans="2:9" x14ac:dyDescent="0.25">
      <c r="B37" s="40"/>
      <c r="C37" s="59"/>
      <c r="D37" s="59"/>
      <c r="E37" s="59"/>
      <c r="F37" s="59"/>
      <c r="G37" s="59"/>
      <c r="H37" s="40"/>
      <c r="I37" s="40"/>
    </row>
    <row r="38" spans="2:9" x14ac:dyDescent="0.25">
      <c r="C38" s="21"/>
      <c r="D38" s="21"/>
      <c r="E38" s="21"/>
      <c r="F38" s="21"/>
      <c r="G38" s="21"/>
    </row>
    <row r="39" spans="2:9" x14ac:dyDescent="0.25">
      <c r="C39" s="21"/>
      <c r="D39" s="21"/>
      <c r="E39" s="21"/>
      <c r="F39" s="21"/>
      <c r="G39" s="21"/>
    </row>
    <row r="40" spans="2:9" x14ac:dyDescent="0.25">
      <c r="C40" s="21"/>
      <c r="D40" s="21"/>
      <c r="E40" s="21"/>
      <c r="F40" s="21"/>
      <c r="G40" s="21"/>
    </row>
    <row r="41" spans="2:9" x14ac:dyDescent="0.25">
      <c r="C41" s="21"/>
      <c r="D41" s="21"/>
      <c r="E41" s="21"/>
      <c r="F41" s="21"/>
      <c r="G41" s="21"/>
    </row>
    <row r="42" spans="2:9" x14ac:dyDescent="0.25">
      <c r="C42" s="21"/>
      <c r="D42" s="21"/>
      <c r="E42" s="21"/>
      <c r="F42" s="21"/>
      <c r="G42" s="21"/>
    </row>
    <row r="43" spans="2:9" x14ac:dyDescent="0.25">
      <c r="C43" s="21"/>
      <c r="D43" s="21"/>
      <c r="E43" s="21"/>
      <c r="F43" s="21"/>
      <c r="G43" s="21"/>
    </row>
    <row r="44" spans="2:9" x14ac:dyDescent="0.25">
      <c r="C44" s="21"/>
      <c r="D44" s="21"/>
      <c r="E44" s="21"/>
      <c r="F44" s="21"/>
      <c r="G44" s="21"/>
    </row>
    <row r="45" spans="2:9" x14ac:dyDescent="0.25">
      <c r="C45" s="21"/>
      <c r="D45" s="21"/>
      <c r="E45" s="21"/>
      <c r="F45" s="21"/>
      <c r="G45" s="21"/>
    </row>
    <row r="46" spans="2:9" x14ac:dyDescent="0.25">
      <c r="C46" s="21"/>
      <c r="D46" s="21"/>
      <c r="E46" s="21"/>
      <c r="F46" s="21"/>
      <c r="G46" s="21"/>
    </row>
  </sheetData>
  <mergeCells count="3">
    <mergeCell ref="C1:D1"/>
    <mergeCell ref="C2:D2"/>
    <mergeCell ref="D11:D13"/>
  </mergeCells>
  <conditionalFormatting sqref="B6:H6 B7:B8 H7:H8 F8 F11">
    <cfRule type="expression" dxfId="17" priority="6">
      <formula>MêsParaExibiçãoNúmero&lt;&gt;MONTH(B6)</formula>
    </cfRule>
  </conditionalFormatting>
  <conditionalFormatting sqref="B10:H10 B11:B12 H11:H12">
    <cfRule type="expression" dxfId="16" priority="5">
      <formula>MêsParaExibiçãoNúmero&lt;&gt;MONTH(B10)</formula>
    </cfRule>
  </conditionalFormatting>
  <conditionalFormatting sqref="B14:H14 B15 H15">
    <cfRule type="expression" dxfId="15" priority="4">
      <formula>MêsParaExibiçãoNúmero&lt;&gt;MONTH(B14)</formula>
    </cfRule>
  </conditionalFormatting>
  <conditionalFormatting sqref="B18:H18 B19 E19 H19">
    <cfRule type="expression" dxfId="14" priority="3">
      <formula>MêsParaExibiçãoNúmero&lt;&gt;MONTH(B18)</formula>
    </cfRule>
  </conditionalFormatting>
  <conditionalFormatting sqref="B21:H21">
    <cfRule type="expression" dxfId="13" priority="2">
      <formula>MêsParaExibiçãoNúmero&lt;&gt;MONTH(B21)</formula>
    </cfRule>
  </conditionalFormatting>
  <conditionalFormatting sqref="B4:H4">
    <cfRule type="expression" dxfId="12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"/>
    <dataValidation allowBlank="1" showInputMessage="1" showErrorMessage="1" prompt="As linhas 12 e 14 podem conter datas do mês seguinte se o final deste mês terminar em qualquer uma das linhas" sqref="B18:B19"/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  <dataValidation allowBlank="1" showInputMessage="1" showErrorMessage="1" prompt="Insira as anotações diárias nesta célula. As linhas 5, 7, 9, 11, 13 e 15 têm células abaixo do dia da semana para as anotações diárias" sqref="B5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23"/>
  <sheetViews>
    <sheetView showGridLines="0" tabSelected="1" showRuler="0" topLeftCell="A8" zoomScale="60" zoomScaleNormal="60" workbookViewId="0">
      <selection activeCell="F17" sqref="F17"/>
    </sheetView>
  </sheetViews>
  <sheetFormatPr defaultRowHeight="15" x14ac:dyDescent="0.25"/>
  <cols>
    <col min="1" max="1" width="2.5" customWidth="1"/>
    <col min="2" max="2" width="20.625" customWidth="1"/>
    <col min="3" max="3" width="25.75" bestFit="1" customWidth="1"/>
    <col min="4" max="4" width="28.875" bestFit="1" customWidth="1"/>
    <col min="5" max="5" width="30.5" bestFit="1" customWidth="1"/>
    <col min="6" max="6" width="36.5" bestFit="1" customWidth="1"/>
    <col min="7" max="7" width="20.625" customWidth="1"/>
    <col min="8" max="8" width="16.25" customWidth="1"/>
  </cols>
  <sheetData>
    <row r="1" spans="2:8" ht="53.25" customHeight="1" x14ac:dyDescent="0.65">
      <c r="B1" s="31">
        <v>2021</v>
      </c>
      <c r="C1" s="252" t="s">
        <v>95</v>
      </c>
      <c r="D1" s="252"/>
      <c r="E1" s="28" t="s">
        <v>96</v>
      </c>
      <c r="G1" s="102"/>
    </row>
    <row r="2" spans="2:8" ht="30" customHeight="1" x14ac:dyDescent="0.25">
      <c r="B2" s="5"/>
      <c r="C2" s="253"/>
      <c r="D2" s="253"/>
      <c r="E2" s="3"/>
    </row>
    <row r="3" spans="2:8" ht="19.5" customHeight="1" thickBot="1" x14ac:dyDescent="0.3">
      <c r="B3" s="2">
        <f t="array" ref="B3:H3">calendário</f>
        <v>44500</v>
      </c>
      <c r="C3" s="2">
        <v>44501</v>
      </c>
      <c r="D3" s="2">
        <v>44502</v>
      </c>
      <c r="E3" s="2">
        <v>44503</v>
      </c>
      <c r="F3" s="2">
        <v>44504</v>
      </c>
      <c r="G3" s="2">
        <v>44505</v>
      </c>
      <c r="H3" s="2">
        <v>44506</v>
      </c>
    </row>
    <row r="4" spans="2:8" ht="24" customHeight="1" thickTop="1" x14ac:dyDescent="0.25">
      <c r="B4" s="13">
        <f t="array" ref="B4:H4">INDEX(calendário,ndx+0)</f>
        <v>44500</v>
      </c>
      <c r="C4" s="13">
        <v>44501</v>
      </c>
      <c r="D4" s="76">
        <v>44502</v>
      </c>
      <c r="E4" s="77">
        <v>44503</v>
      </c>
      <c r="F4" s="88">
        <v>44504</v>
      </c>
      <c r="G4" s="88">
        <v>44505</v>
      </c>
      <c r="H4" s="13">
        <v>44506</v>
      </c>
    </row>
    <row r="5" spans="2:8" ht="62.25" customHeight="1" x14ac:dyDescent="0.25">
      <c r="B5" s="44"/>
      <c r="C5" s="44"/>
      <c r="D5" s="70" t="s">
        <v>166</v>
      </c>
      <c r="E5" s="32" t="s">
        <v>148</v>
      </c>
      <c r="F5" s="83" t="s">
        <v>122</v>
      </c>
      <c r="G5" s="87" t="s">
        <v>125</v>
      </c>
      <c r="H5" s="44"/>
    </row>
    <row r="6" spans="2:8" ht="70.5" customHeight="1" x14ac:dyDescent="0.25">
      <c r="B6" s="44"/>
      <c r="C6" s="44"/>
      <c r="D6" s="68"/>
      <c r="E6" s="32"/>
      <c r="F6" s="94" t="s">
        <v>175</v>
      </c>
      <c r="G6" s="94" t="s">
        <v>176</v>
      </c>
      <c r="H6" s="44"/>
    </row>
    <row r="7" spans="2:8" ht="51.75" customHeight="1" x14ac:dyDescent="0.25">
      <c r="B7" s="45"/>
      <c r="C7" s="41"/>
      <c r="D7" s="81"/>
      <c r="E7" s="32"/>
      <c r="F7" s="94"/>
      <c r="G7" s="94" t="s">
        <v>225</v>
      </c>
      <c r="H7" s="45"/>
    </row>
    <row r="8" spans="2:8" ht="24" customHeight="1" x14ac:dyDescent="0.25">
      <c r="B8" s="46">
        <f t="array" ref="B8:H8">INDEX(calendário,ndx+1)</f>
        <v>44507</v>
      </c>
      <c r="C8" s="37">
        <v>44508</v>
      </c>
      <c r="D8" s="80">
        <v>44509</v>
      </c>
      <c r="E8" s="80">
        <v>44510</v>
      </c>
      <c r="F8" s="84">
        <v>44511</v>
      </c>
      <c r="G8" s="37">
        <v>44512</v>
      </c>
      <c r="H8" s="46">
        <v>44513</v>
      </c>
    </row>
    <row r="9" spans="2:8" ht="52.5" customHeight="1" x14ac:dyDescent="0.25">
      <c r="B9" s="44"/>
      <c r="C9" s="40"/>
      <c r="D9" s="138" t="s">
        <v>109</v>
      </c>
      <c r="E9" s="54" t="s">
        <v>194</v>
      </c>
      <c r="F9" s="83" t="s">
        <v>123</v>
      </c>
      <c r="H9" s="44"/>
    </row>
    <row r="10" spans="2:8" ht="52.5" customHeight="1" x14ac:dyDescent="0.25">
      <c r="B10" s="44"/>
      <c r="D10" s="118" t="s">
        <v>208</v>
      </c>
      <c r="E10" s="94" t="s">
        <v>178</v>
      </c>
      <c r="F10" s="139" t="s">
        <v>224</v>
      </c>
      <c r="H10" s="44"/>
    </row>
    <row r="11" spans="2:8" ht="61.5" customHeight="1" x14ac:dyDescent="0.25">
      <c r="B11" s="45"/>
      <c r="C11" s="38"/>
      <c r="D11" s="143"/>
      <c r="E11" s="118" t="s">
        <v>196</v>
      </c>
      <c r="F11" s="153"/>
      <c r="G11" s="35"/>
      <c r="H11" s="45"/>
    </row>
    <row r="12" spans="2:8" ht="24" customHeight="1" x14ac:dyDescent="0.25">
      <c r="B12" s="46">
        <f t="array" ref="B12:H12">INDEX(calendário,ndx+2)</f>
        <v>44514</v>
      </c>
      <c r="C12" s="80">
        <v>44515</v>
      </c>
      <c r="D12" s="98">
        <v>44516</v>
      </c>
      <c r="E12" s="80">
        <v>44517</v>
      </c>
      <c r="F12" s="119">
        <v>44518</v>
      </c>
      <c r="G12" s="80">
        <v>44519</v>
      </c>
      <c r="H12" s="46">
        <v>44520</v>
      </c>
    </row>
    <row r="13" spans="2:8" ht="42.75" customHeight="1" x14ac:dyDescent="0.25">
      <c r="B13" s="44"/>
      <c r="C13" s="60" t="s">
        <v>111</v>
      </c>
      <c r="D13" s="94" t="s">
        <v>182</v>
      </c>
      <c r="E13" s="32" t="s">
        <v>154</v>
      </c>
      <c r="F13" s="118" t="s">
        <v>199</v>
      </c>
      <c r="G13" s="53" t="s">
        <v>139</v>
      </c>
      <c r="H13" s="44"/>
    </row>
    <row r="14" spans="2:8" ht="44.25" customHeight="1" x14ac:dyDescent="0.25">
      <c r="B14" s="45"/>
      <c r="C14" s="94" t="s">
        <v>183</v>
      </c>
      <c r="D14" s="118" t="s">
        <v>216</v>
      </c>
      <c r="E14" s="35"/>
      <c r="F14" s="137"/>
      <c r="G14" s="118" t="s">
        <v>200</v>
      </c>
      <c r="H14" s="45"/>
    </row>
    <row r="15" spans="2:8" ht="192" customHeight="1" x14ac:dyDescent="0.25">
      <c r="B15" s="45"/>
      <c r="C15" s="94"/>
      <c r="D15" s="118"/>
      <c r="E15" s="35"/>
      <c r="F15" s="137"/>
      <c r="G15" s="116" t="s">
        <v>180</v>
      </c>
      <c r="H15" s="45"/>
    </row>
    <row r="16" spans="2:8" ht="24" customHeight="1" x14ac:dyDescent="0.25">
      <c r="B16" s="46">
        <f t="array" ref="B16:H16">INDEX(calendário,ndx+3)</f>
        <v>44521</v>
      </c>
      <c r="C16" s="119">
        <v>44522</v>
      </c>
      <c r="D16" s="119">
        <v>44523</v>
      </c>
      <c r="E16" s="80">
        <v>44524</v>
      </c>
      <c r="F16" s="80">
        <v>44525</v>
      </c>
      <c r="G16" s="37">
        <v>44526</v>
      </c>
      <c r="H16" s="46">
        <v>44527</v>
      </c>
    </row>
    <row r="17" spans="2:8" ht="153.75" customHeight="1" x14ac:dyDescent="0.25">
      <c r="B17" s="44"/>
      <c r="C17" s="283" t="s">
        <v>215</v>
      </c>
      <c r="D17" s="118" t="s">
        <v>218</v>
      </c>
      <c r="E17" s="254" t="s">
        <v>144</v>
      </c>
      <c r="F17" s="53" t="s">
        <v>167</v>
      </c>
      <c r="G17" s="34"/>
      <c r="H17" s="44"/>
    </row>
    <row r="18" spans="2:8" ht="45" customHeight="1" x14ac:dyDescent="0.25">
      <c r="C18" s="284"/>
      <c r="D18" s="133"/>
      <c r="E18" s="255"/>
      <c r="F18" s="94" t="s">
        <v>181</v>
      </c>
      <c r="G18" s="34"/>
      <c r="H18" s="44"/>
    </row>
    <row r="19" spans="2:8" ht="24" customHeight="1" x14ac:dyDescent="0.25">
      <c r="B19" s="46">
        <f t="array" ref="B19:H19">INDEX(calendário,ndx+4)</f>
        <v>44528</v>
      </c>
      <c r="C19" s="37">
        <v>44529</v>
      </c>
      <c r="D19" s="98">
        <v>44530</v>
      </c>
      <c r="E19" s="37">
        <v>44531</v>
      </c>
      <c r="F19" s="37">
        <v>44532</v>
      </c>
      <c r="G19" s="37">
        <v>44533</v>
      </c>
      <c r="H19" s="46">
        <v>44534</v>
      </c>
    </row>
    <row r="20" spans="2:8" ht="84.75" customHeight="1" x14ac:dyDescent="0.25">
      <c r="B20" s="44"/>
      <c r="C20" s="61"/>
      <c r="D20" s="94" t="s">
        <v>188</v>
      </c>
      <c r="E20" s="34"/>
      <c r="F20" s="34"/>
      <c r="G20" s="34"/>
      <c r="H20" s="44"/>
    </row>
    <row r="21" spans="2:8" ht="35.25" customHeight="1" x14ac:dyDescent="0.25">
      <c r="B21" s="45"/>
      <c r="D21" s="118" t="s">
        <v>203</v>
      </c>
      <c r="E21" s="36"/>
      <c r="F21" s="36"/>
      <c r="G21" s="36"/>
      <c r="H21" s="45"/>
    </row>
    <row r="22" spans="2:8" ht="23.25" customHeight="1" x14ac:dyDescent="0.25">
      <c r="B22" s="46">
        <f t="array" ref="B22:H22">INDEX(calendário,ndx+5)</f>
        <v>44535</v>
      </c>
      <c r="C22" s="37">
        <v>44536</v>
      </c>
      <c r="D22" s="37">
        <v>44537</v>
      </c>
      <c r="E22" s="37">
        <v>44538</v>
      </c>
      <c r="F22" s="37">
        <v>44539</v>
      </c>
      <c r="G22" s="37">
        <v>44540</v>
      </c>
      <c r="H22" s="46">
        <v>44541</v>
      </c>
    </row>
    <row r="23" spans="2:8" ht="51" customHeight="1" x14ac:dyDescent="0.25">
      <c r="B23" s="45"/>
      <c r="C23" s="36"/>
      <c r="D23" s="36"/>
      <c r="E23" s="36"/>
      <c r="F23" s="36"/>
      <c r="G23" s="36"/>
      <c r="H23" s="45"/>
    </row>
  </sheetData>
  <mergeCells count="4">
    <mergeCell ref="C1:D1"/>
    <mergeCell ref="C2:D2"/>
    <mergeCell ref="E17:E18"/>
    <mergeCell ref="C17:C18"/>
  </mergeCells>
  <conditionalFormatting sqref="B8:H8 B9:B10 H9:H10">
    <cfRule type="expression" dxfId="11" priority="6">
      <formula>MêsParaExibiçãoNúmero&lt;&gt;MONTH(B8)</formula>
    </cfRule>
  </conditionalFormatting>
  <conditionalFormatting sqref="B12:H12 B13 H13">
    <cfRule type="expression" dxfId="10" priority="5">
      <formula>MêsParaExibiçãoNúmero&lt;&gt;MONTH(B12)</formula>
    </cfRule>
  </conditionalFormatting>
  <conditionalFormatting sqref="G17:H18 B17 D18 B16:H16">
    <cfRule type="expression" dxfId="9" priority="4">
      <formula>MêsParaExibiçãoNúmero&lt;&gt;MONTH(B16)</formula>
    </cfRule>
  </conditionalFormatting>
  <conditionalFormatting sqref="B19:H19 B20:C20 E20:H20">
    <cfRule type="expression" dxfId="8" priority="3">
      <formula>MêsParaExibiçãoNúmero&lt;&gt;MONTH(B19)</formula>
    </cfRule>
  </conditionalFormatting>
  <conditionalFormatting sqref="B22:H22">
    <cfRule type="expression" dxfId="7" priority="2">
      <formula>MêsParaExibiçãoNúmero&lt;&gt;MONTH(B22)</formula>
    </cfRule>
  </conditionalFormatting>
  <conditionalFormatting sqref="B4:H4 H5:H6 B5:D6">
    <cfRule type="expression" dxfId="6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9:B20"/>
    <dataValidation allowBlank="1" showInputMessage="1" showErrorMessage="1" prompt="Insira as anotações diárias nesta célula. As linhas 5, 7, 9, 11, 13 e 15 têm células abaixo do dia da semana para as anotações diárias" sqref="B7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23"/>
  <sheetViews>
    <sheetView showGridLines="0" showRuler="0" zoomScale="70" zoomScaleNormal="70" workbookViewId="0">
      <selection activeCell="D10" sqref="D10"/>
    </sheetView>
  </sheetViews>
  <sheetFormatPr defaultRowHeight="15" x14ac:dyDescent="0.25"/>
  <cols>
    <col min="1" max="1" width="2.5" customWidth="1"/>
    <col min="2" max="2" width="20.625" customWidth="1"/>
    <col min="3" max="3" width="22.375" customWidth="1"/>
    <col min="4" max="4" width="20.375" customWidth="1"/>
    <col min="5" max="5" width="22.25" customWidth="1"/>
    <col min="6" max="6" width="21.375" customWidth="1"/>
    <col min="7" max="7" width="20.625" customWidth="1"/>
    <col min="8" max="8" width="18.125" customWidth="1"/>
  </cols>
  <sheetData>
    <row r="1" spans="2:8" ht="45" customHeight="1" x14ac:dyDescent="0.65">
      <c r="B1" s="31">
        <v>2021</v>
      </c>
      <c r="C1" s="252" t="s">
        <v>97</v>
      </c>
      <c r="D1" s="252"/>
      <c r="E1" s="28" t="s">
        <v>96</v>
      </c>
      <c r="G1" s="102"/>
    </row>
    <row r="2" spans="2:8" ht="30" customHeight="1" x14ac:dyDescent="0.25">
      <c r="B2" s="5"/>
      <c r="C2" s="253"/>
      <c r="D2" s="253"/>
      <c r="E2" s="3"/>
    </row>
    <row r="3" spans="2:8" ht="19.5" customHeight="1" thickBot="1" x14ac:dyDescent="0.3">
      <c r="B3" s="2">
        <f t="array" ref="B3:H3">calendário</f>
        <v>44528</v>
      </c>
      <c r="C3" s="2">
        <v>44529</v>
      </c>
      <c r="D3" s="2">
        <v>44530</v>
      </c>
      <c r="E3" s="2">
        <v>44531</v>
      </c>
      <c r="F3" s="2">
        <v>44532</v>
      </c>
      <c r="G3" s="2">
        <v>44533</v>
      </c>
      <c r="H3" s="2">
        <v>44534</v>
      </c>
    </row>
    <row r="4" spans="2:8" ht="24" customHeight="1" thickTop="1" x14ac:dyDescent="0.25">
      <c r="B4" s="13">
        <f t="array" ref="B4:H4">INDEX(calendário,ndx+0)</f>
        <v>44528</v>
      </c>
      <c r="C4" s="13">
        <v>44529</v>
      </c>
      <c r="D4" s="13">
        <v>44530</v>
      </c>
      <c r="E4" s="13">
        <v>44531</v>
      </c>
      <c r="F4" s="13">
        <v>44532</v>
      </c>
      <c r="G4" s="77">
        <v>44533</v>
      </c>
      <c r="H4" s="13">
        <v>44534</v>
      </c>
    </row>
    <row r="5" spans="2:8" ht="63.75" x14ac:dyDescent="0.25">
      <c r="B5" s="44"/>
      <c r="C5" s="44"/>
      <c r="D5" s="44"/>
      <c r="E5" s="44"/>
      <c r="G5" s="32" t="s">
        <v>147</v>
      </c>
      <c r="H5" s="44"/>
    </row>
    <row r="6" spans="2:8" ht="51.75" customHeight="1" x14ac:dyDescent="0.25">
      <c r="B6" s="44"/>
      <c r="C6" s="44"/>
      <c r="D6" s="44"/>
      <c r="E6" s="44"/>
      <c r="F6" s="38"/>
      <c r="G6" s="83" t="s">
        <v>122</v>
      </c>
      <c r="H6" s="44"/>
    </row>
    <row r="7" spans="2:8" ht="48" customHeight="1" x14ac:dyDescent="0.25">
      <c r="B7" s="45"/>
      <c r="C7" s="36"/>
      <c r="D7" s="36"/>
      <c r="E7" s="36"/>
      <c r="G7" s="94" t="s">
        <v>175</v>
      </c>
      <c r="H7" s="45"/>
    </row>
    <row r="8" spans="2:8" ht="24" customHeight="1" x14ac:dyDescent="0.25">
      <c r="B8" s="46">
        <f t="array" ref="B8:H8">INDEX(calendário,ndx+1)</f>
        <v>44535</v>
      </c>
      <c r="C8" s="84">
        <v>44536</v>
      </c>
      <c r="D8" s="37">
        <v>44537</v>
      </c>
      <c r="E8" s="80">
        <v>44538</v>
      </c>
      <c r="F8" s="80">
        <v>44539</v>
      </c>
      <c r="G8" s="80">
        <v>44540</v>
      </c>
      <c r="H8" s="46">
        <v>44541</v>
      </c>
    </row>
    <row r="9" spans="2:8" ht="60.75" customHeight="1" x14ac:dyDescent="0.25">
      <c r="B9" s="44"/>
      <c r="C9" s="87" t="s">
        <v>125</v>
      </c>
      <c r="D9" s="94" t="s">
        <v>225</v>
      </c>
      <c r="E9" s="54" t="s">
        <v>142</v>
      </c>
      <c r="F9" s="32" t="s">
        <v>109</v>
      </c>
      <c r="G9" s="108" t="s">
        <v>190</v>
      </c>
      <c r="H9" s="44"/>
    </row>
    <row r="10" spans="2:8" ht="60.75" customHeight="1" x14ac:dyDescent="0.25">
      <c r="B10" s="44"/>
      <c r="C10" s="94" t="s">
        <v>176</v>
      </c>
      <c r="D10" s="48"/>
      <c r="E10" s="118" t="s">
        <v>208</v>
      </c>
      <c r="F10" s="94" t="s">
        <v>178</v>
      </c>
      <c r="G10" s="118" t="s">
        <v>197</v>
      </c>
      <c r="H10" s="44"/>
    </row>
    <row r="11" spans="2:8" ht="55.5" customHeight="1" x14ac:dyDescent="0.25">
      <c r="B11" s="45"/>
      <c r="C11" s="94"/>
      <c r="D11" s="36"/>
      <c r="E11" s="123"/>
      <c r="F11" s="118" t="s">
        <v>196</v>
      </c>
      <c r="G11" s="118"/>
      <c r="H11" s="45"/>
    </row>
    <row r="12" spans="2:8" ht="24" customHeight="1" x14ac:dyDescent="0.25">
      <c r="B12" s="46">
        <f t="array" ref="B12:H12">INDEX(calendário,ndx+2)</f>
        <v>44542</v>
      </c>
      <c r="C12" s="84">
        <v>44543</v>
      </c>
      <c r="D12" s="80">
        <v>44544</v>
      </c>
      <c r="E12" s="80">
        <v>44545</v>
      </c>
      <c r="F12" s="80">
        <v>44546</v>
      </c>
      <c r="G12" s="37">
        <v>44547</v>
      </c>
      <c r="H12" s="46">
        <v>44548</v>
      </c>
    </row>
    <row r="13" spans="2:8" ht="39.75" customHeight="1" x14ac:dyDescent="0.25">
      <c r="B13" s="44"/>
      <c r="C13" s="83" t="s">
        <v>123</v>
      </c>
      <c r="D13" s="32" t="s">
        <v>157</v>
      </c>
      <c r="E13" s="60" t="s">
        <v>111</v>
      </c>
      <c r="F13" s="32" t="s">
        <v>154</v>
      </c>
      <c r="G13" s="61"/>
      <c r="H13" s="44"/>
    </row>
    <row r="14" spans="2:8" ht="39.75" customHeight="1" x14ac:dyDescent="0.25">
      <c r="B14" s="44"/>
      <c r="C14" s="83"/>
      <c r="D14" s="32"/>
      <c r="E14" s="94" t="s">
        <v>183</v>
      </c>
      <c r="F14" s="94" t="s">
        <v>182</v>
      </c>
      <c r="G14" s="61"/>
      <c r="H14" s="44"/>
    </row>
    <row r="15" spans="2:8" ht="66" customHeight="1" x14ac:dyDescent="0.25">
      <c r="B15" s="44"/>
      <c r="D15" s="118" t="s">
        <v>216</v>
      </c>
      <c r="E15" s="94"/>
      <c r="F15" s="118" t="s">
        <v>198</v>
      </c>
      <c r="H15" s="44"/>
    </row>
    <row r="16" spans="2:8" ht="24" customHeight="1" x14ac:dyDescent="0.25">
      <c r="B16" s="46">
        <f t="array" ref="B16:H16">INDEX(calendário,ndx+3)</f>
        <v>44549</v>
      </c>
      <c r="C16" s="98">
        <v>44550</v>
      </c>
      <c r="D16" s="80">
        <v>44551</v>
      </c>
      <c r="E16" s="37">
        <v>44552</v>
      </c>
      <c r="F16" s="37">
        <v>44553</v>
      </c>
      <c r="G16" s="71">
        <v>44554</v>
      </c>
      <c r="H16" s="67">
        <v>44555</v>
      </c>
    </row>
    <row r="17" spans="2:8" ht="169.5" customHeight="1" x14ac:dyDescent="0.25">
      <c r="B17" s="44"/>
      <c r="C17" s="94" t="s">
        <v>189</v>
      </c>
      <c r="D17" s="53" t="s">
        <v>128</v>
      </c>
      <c r="F17" s="34"/>
      <c r="G17" s="74" t="s">
        <v>168</v>
      </c>
      <c r="H17" s="74" t="s">
        <v>169</v>
      </c>
    </row>
    <row r="18" spans="2:8" ht="73.5" customHeight="1" x14ac:dyDescent="0.25">
      <c r="B18" s="121"/>
      <c r="C18" s="118" t="s">
        <v>214</v>
      </c>
      <c r="D18" s="118" t="s">
        <v>218</v>
      </c>
      <c r="E18" s="35"/>
      <c r="F18" s="36"/>
      <c r="G18" s="69"/>
      <c r="H18" s="82"/>
    </row>
    <row r="19" spans="2:8" ht="24" customHeight="1" x14ac:dyDescent="0.25">
      <c r="B19" s="46">
        <f t="array" ref="B19:H19">INDEX(calendário,ndx+4)</f>
        <v>44556</v>
      </c>
      <c r="C19" s="80">
        <v>44557</v>
      </c>
      <c r="D19" s="158">
        <v>44558</v>
      </c>
      <c r="E19" s="37">
        <v>44559</v>
      </c>
      <c r="F19" s="98">
        <v>44560</v>
      </c>
      <c r="G19" s="71">
        <v>44561</v>
      </c>
      <c r="H19" s="44">
        <v>44562</v>
      </c>
    </row>
    <row r="20" spans="2:8" ht="120.75" customHeight="1" x14ac:dyDescent="0.25">
      <c r="B20" s="44"/>
      <c r="C20" s="32" t="s">
        <v>146</v>
      </c>
      <c r="D20" s="159"/>
      <c r="E20" s="34"/>
      <c r="F20" s="94" t="s">
        <v>188</v>
      </c>
      <c r="G20" s="74" t="s">
        <v>168</v>
      </c>
      <c r="H20" s="44"/>
    </row>
    <row r="21" spans="2:8" ht="50.25" customHeight="1" x14ac:dyDescent="0.25">
      <c r="B21" s="50"/>
      <c r="C21" s="94" t="s">
        <v>181</v>
      </c>
      <c r="D21" s="159"/>
      <c r="E21" s="38"/>
      <c r="F21" s="118" t="s">
        <v>203</v>
      </c>
      <c r="G21" s="81"/>
      <c r="H21" s="45"/>
    </row>
    <row r="22" spans="2:8" ht="23.25" customHeight="1" x14ac:dyDescent="0.25">
      <c r="B22" s="46">
        <f t="array" ref="B22:H22">INDEX(calendário,ndx+5)</f>
        <v>44563</v>
      </c>
      <c r="C22" s="37">
        <v>44564</v>
      </c>
      <c r="D22" s="37">
        <v>44565</v>
      </c>
      <c r="E22" s="37">
        <v>44566</v>
      </c>
      <c r="F22" s="37">
        <v>44567</v>
      </c>
      <c r="G22" s="37">
        <v>44568</v>
      </c>
      <c r="H22" s="46">
        <v>44569</v>
      </c>
    </row>
    <row r="23" spans="2:8" ht="51" customHeight="1" x14ac:dyDescent="0.25">
      <c r="B23" s="45"/>
      <c r="C23" s="36"/>
      <c r="D23" s="36"/>
      <c r="E23" s="36"/>
      <c r="F23" s="36"/>
      <c r="G23" s="36"/>
      <c r="H23" s="45"/>
    </row>
  </sheetData>
  <mergeCells count="2">
    <mergeCell ref="C1:D1"/>
    <mergeCell ref="C2:D2"/>
  </mergeCells>
  <conditionalFormatting sqref="B8:H8 H9:H10 B9:B10">
    <cfRule type="expression" dxfId="5" priority="6">
      <formula>MêsParaExibiçãoNúmero&lt;&gt;MONTH(B8)</formula>
    </cfRule>
  </conditionalFormatting>
  <conditionalFormatting sqref="B12:H12 H15 G13:H14 B13:B15">
    <cfRule type="expression" dxfId="4" priority="5">
      <formula>MêsParaExibiçãoNúmero&lt;&gt;MONTH(B12)</formula>
    </cfRule>
  </conditionalFormatting>
  <conditionalFormatting sqref="B16:H16 B17 F17">
    <cfRule type="expression" dxfId="3" priority="4">
      <formula>MêsParaExibiçãoNúmero&lt;&gt;MONTH(B16)</formula>
    </cfRule>
  </conditionalFormatting>
  <conditionalFormatting sqref="B19:H19 B20 E20 H20">
    <cfRule type="expression" dxfId="2" priority="3">
      <formula>MêsParaExibiçãoNúmero&lt;&gt;MONTH(B19)</formula>
    </cfRule>
  </conditionalFormatting>
  <conditionalFormatting sqref="B22:H22">
    <cfRule type="expression" dxfId="1" priority="2">
      <formula>MêsParaExibiçãoNúmero&lt;&gt;MONTH(B22)</formula>
    </cfRule>
  </conditionalFormatting>
  <conditionalFormatting sqref="B4:H4 B5:E6 H5:H6">
    <cfRule type="expression" dxfId="0" priority="1">
      <formula>MêsParaExibiçãoNúmero&lt;&gt;MONTH(B4)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9:B20"/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  <dataValidation allowBlank="1" showInputMessage="1" showErrorMessage="1" prompt="Insira as anotações diárias nesta célula. As linhas 5, 7, 9, 11, 13 e 15 têm células abaixo do dia da semana para as anotações diárias" sqref="B7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E45"/>
  <sheetViews>
    <sheetView topLeftCell="A27" zoomScaleNormal="100" workbookViewId="0">
      <selection activeCell="G40" sqref="G40"/>
    </sheetView>
  </sheetViews>
  <sheetFormatPr defaultRowHeight="15" x14ac:dyDescent="0.25"/>
  <cols>
    <col min="1" max="1" width="23.75" customWidth="1"/>
    <col min="2" max="2" width="10.625" customWidth="1"/>
    <col min="3" max="3" width="11.875" customWidth="1"/>
    <col min="4" max="4" width="43.375" customWidth="1"/>
    <col min="5" max="5" width="35.75" customWidth="1"/>
    <col min="6" max="6" width="2.375" customWidth="1"/>
    <col min="7" max="7" width="59.125" bestFit="1" customWidth="1"/>
  </cols>
  <sheetData>
    <row r="1" spans="1:5" x14ac:dyDescent="0.15">
      <c r="A1" s="6" t="s">
        <v>4</v>
      </c>
      <c r="B1" s="6" t="s">
        <v>5</v>
      </c>
      <c r="C1" s="6" t="s">
        <v>6</v>
      </c>
      <c r="D1" s="6" t="s">
        <v>7</v>
      </c>
      <c r="E1" s="6" t="s">
        <v>227</v>
      </c>
    </row>
    <row r="2" spans="1:5" ht="22.5" x14ac:dyDescent="0.15">
      <c r="A2" s="166" t="s">
        <v>11</v>
      </c>
      <c r="B2" s="166" t="s">
        <v>12</v>
      </c>
      <c r="C2" s="237" t="s">
        <v>13</v>
      </c>
      <c r="D2" s="166" t="s">
        <v>14</v>
      </c>
      <c r="E2" s="166" t="s">
        <v>15</v>
      </c>
    </row>
    <row r="3" spans="1:5" ht="22.5" x14ac:dyDescent="0.15">
      <c r="A3" s="166" t="s">
        <v>11</v>
      </c>
      <c r="B3" s="166" t="s">
        <v>12</v>
      </c>
      <c r="C3" s="166" t="s">
        <v>17</v>
      </c>
      <c r="D3" s="237" t="s">
        <v>18</v>
      </c>
      <c r="E3" s="166" t="s">
        <v>228</v>
      </c>
    </row>
    <row r="4" spans="1:5" ht="22.5" x14ac:dyDescent="0.15">
      <c r="A4" s="166" t="s">
        <v>11</v>
      </c>
      <c r="B4" s="166" t="s">
        <v>12</v>
      </c>
      <c r="C4" s="166" t="s">
        <v>17</v>
      </c>
      <c r="D4" s="237" t="s">
        <v>21</v>
      </c>
      <c r="E4" s="166" t="s">
        <v>229</v>
      </c>
    </row>
    <row r="5" spans="1:5" ht="22.5" x14ac:dyDescent="0.15">
      <c r="A5" s="166" t="s">
        <v>11</v>
      </c>
      <c r="B5" s="166" t="s">
        <v>22</v>
      </c>
      <c r="C5" s="166" t="s">
        <v>23</v>
      </c>
      <c r="D5" s="166" t="s">
        <v>23</v>
      </c>
      <c r="E5" s="166" t="s">
        <v>24</v>
      </c>
    </row>
    <row r="6" spans="1:5" x14ac:dyDescent="0.15">
      <c r="A6" s="166" t="s">
        <v>11</v>
      </c>
      <c r="B6" s="166" t="s">
        <v>12</v>
      </c>
      <c r="C6" s="166" t="s">
        <v>25</v>
      </c>
      <c r="D6" s="166" t="s">
        <v>26</v>
      </c>
      <c r="E6" s="166" t="s">
        <v>27</v>
      </c>
    </row>
    <row r="7" spans="1:5" x14ac:dyDescent="0.15">
      <c r="A7" s="166" t="s">
        <v>11</v>
      </c>
      <c r="B7" s="166" t="s">
        <v>12</v>
      </c>
      <c r="C7" s="166" t="s">
        <v>28</v>
      </c>
      <c r="D7" s="237" t="s">
        <v>29</v>
      </c>
      <c r="E7" s="166" t="s">
        <v>30</v>
      </c>
    </row>
    <row r="8" spans="1:5" ht="22.5" x14ac:dyDescent="0.15">
      <c r="A8" s="166" t="s">
        <v>11</v>
      </c>
      <c r="B8" s="166" t="s">
        <v>12</v>
      </c>
      <c r="C8" s="166" t="s">
        <v>28</v>
      </c>
      <c r="D8" s="237" t="s">
        <v>31</v>
      </c>
      <c r="E8" s="166" t="s">
        <v>230</v>
      </c>
    </row>
    <row r="9" spans="1:5" ht="22.5" x14ac:dyDescent="0.15">
      <c r="A9" s="166" t="s">
        <v>11</v>
      </c>
      <c r="B9" s="166" t="s">
        <v>12</v>
      </c>
      <c r="C9" s="166" t="s">
        <v>33</v>
      </c>
      <c r="D9" s="166" t="s">
        <v>34</v>
      </c>
      <c r="E9" s="166" t="s">
        <v>35</v>
      </c>
    </row>
    <row r="10" spans="1:5" ht="22.5" x14ac:dyDescent="0.15">
      <c r="A10" s="166" t="s">
        <v>11</v>
      </c>
      <c r="B10" s="166" t="s">
        <v>36</v>
      </c>
      <c r="C10" s="166" t="s">
        <v>33</v>
      </c>
      <c r="D10" s="166" t="s">
        <v>37</v>
      </c>
      <c r="E10" s="166" t="s">
        <v>38</v>
      </c>
    </row>
    <row r="11" spans="1:5" x14ac:dyDescent="0.15">
      <c r="A11" s="166" t="s">
        <v>11</v>
      </c>
      <c r="B11" s="166" t="s">
        <v>36</v>
      </c>
      <c r="C11" s="166" t="s">
        <v>39</v>
      </c>
      <c r="D11" s="166" t="s">
        <v>40</v>
      </c>
      <c r="E11" s="166" t="s">
        <v>41</v>
      </c>
    </row>
    <row r="12" spans="1:5" ht="33.75" x14ac:dyDescent="0.15">
      <c r="A12" s="166" t="s">
        <v>11</v>
      </c>
      <c r="B12" s="166" t="s">
        <v>12</v>
      </c>
      <c r="C12" s="166" t="s">
        <v>42</v>
      </c>
      <c r="D12" s="166" t="s">
        <v>43</v>
      </c>
      <c r="E12" s="166" t="s">
        <v>44</v>
      </c>
    </row>
    <row r="13" spans="1:5" ht="33.75" x14ac:dyDescent="0.15">
      <c r="A13" s="166" t="s">
        <v>11</v>
      </c>
      <c r="B13" s="166" t="s">
        <v>12</v>
      </c>
      <c r="C13" s="166" t="s">
        <v>42</v>
      </c>
      <c r="D13" s="166" t="s">
        <v>45</v>
      </c>
      <c r="E13" s="166" t="s">
        <v>231</v>
      </c>
    </row>
    <row r="14" spans="1:5" x14ac:dyDescent="0.15">
      <c r="A14" s="166" t="s">
        <v>11</v>
      </c>
      <c r="B14" s="166" t="s">
        <v>46</v>
      </c>
      <c r="C14" s="166" t="s">
        <v>28</v>
      </c>
      <c r="D14" s="237" t="s">
        <v>47</v>
      </c>
      <c r="E14" s="166" t="s">
        <v>232</v>
      </c>
    </row>
    <row r="15" spans="1:5" x14ac:dyDescent="0.15">
      <c r="A15" s="166" t="s">
        <v>11</v>
      </c>
      <c r="B15" s="166" t="s">
        <v>46</v>
      </c>
      <c r="C15" s="166" t="s">
        <v>28</v>
      </c>
      <c r="D15" s="237" t="s">
        <v>49</v>
      </c>
      <c r="E15" s="166" t="s">
        <v>233</v>
      </c>
    </row>
    <row r="16" spans="1:5" ht="22.5" x14ac:dyDescent="0.15">
      <c r="A16" s="166" t="s">
        <v>11</v>
      </c>
      <c r="B16" s="166" t="s">
        <v>46</v>
      </c>
      <c r="C16" s="166" t="s">
        <v>51</v>
      </c>
      <c r="D16" s="166" t="s">
        <v>52</v>
      </c>
      <c r="E16" s="166" t="s">
        <v>53</v>
      </c>
    </row>
    <row r="17" spans="1:5" ht="22.5" x14ac:dyDescent="0.15">
      <c r="A17" s="166" t="s">
        <v>11</v>
      </c>
      <c r="B17" s="166" t="s">
        <v>46</v>
      </c>
      <c r="C17" s="166" t="s">
        <v>54</v>
      </c>
      <c r="D17" s="237" t="s">
        <v>55</v>
      </c>
      <c r="E17" s="166" t="s">
        <v>271</v>
      </c>
    </row>
    <row r="18" spans="1:5" ht="33.75" x14ac:dyDescent="0.15">
      <c r="A18" s="166" t="s">
        <v>11</v>
      </c>
      <c r="B18" s="166" t="s">
        <v>46</v>
      </c>
      <c r="C18" s="166" t="s">
        <v>57</v>
      </c>
      <c r="D18" s="237" t="s">
        <v>57</v>
      </c>
      <c r="E18" s="166" t="s">
        <v>270</v>
      </c>
    </row>
    <row r="19" spans="1:5" x14ac:dyDescent="0.15">
      <c r="A19" s="166" t="s">
        <v>58</v>
      </c>
      <c r="B19" s="166" t="s">
        <v>12</v>
      </c>
      <c r="C19" s="166" t="s">
        <v>59</v>
      </c>
      <c r="D19" s="237" t="s">
        <v>60</v>
      </c>
      <c r="E19" s="166" t="s">
        <v>61</v>
      </c>
    </row>
    <row r="20" spans="1:5" ht="22.5" x14ac:dyDescent="0.15">
      <c r="A20" s="166" t="s">
        <v>58</v>
      </c>
      <c r="B20" s="166" t="s">
        <v>12</v>
      </c>
      <c r="C20" s="166" t="s">
        <v>59</v>
      </c>
      <c r="D20" s="237" t="s">
        <v>62</v>
      </c>
      <c r="E20" s="166" t="s">
        <v>234</v>
      </c>
    </row>
    <row r="21" spans="1:5" x14ac:dyDescent="0.15">
      <c r="A21" s="166" t="s">
        <v>58</v>
      </c>
      <c r="B21" s="166" t="s">
        <v>12</v>
      </c>
      <c r="C21" s="166" t="s">
        <v>59</v>
      </c>
      <c r="D21" s="237" t="s">
        <v>64</v>
      </c>
      <c r="E21" s="166" t="s">
        <v>65</v>
      </c>
    </row>
    <row r="22" spans="1:5" x14ac:dyDescent="0.15">
      <c r="A22" s="166" t="s">
        <v>58</v>
      </c>
      <c r="B22" s="166" t="s">
        <v>12</v>
      </c>
      <c r="C22" s="166" t="s">
        <v>59</v>
      </c>
      <c r="D22" s="237" t="s">
        <v>66</v>
      </c>
      <c r="E22" s="166" t="s">
        <v>67</v>
      </c>
    </row>
    <row r="23" spans="1:5" x14ac:dyDescent="0.15">
      <c r="A23" s="166" t="s">
        <v>58</v>
      </c>
      <c r="B23" s="166" t="s">
        <v>12</v>
      </c>
      <c r="C23" s="166" t="s">
        <v>59</v>
      </c>
      <c r="D23" s="237" t="s">
        <v>68</v>
      </c>
      <c r="E23" s="166" t="s">
        <v>67</v>
      </c>
    </row>
    <row r="24" spans="1:5" ht="22.5" x14ac:dyDescent="0.15">
      <c r="A24" s="166" t="s">
        <v>58</v>
      </c>
      <c r="B24" s="166" t="s">
        <v>12</v>
      </c>
      <c r="C24" s="166" t="s">
        <v>59</v>
      </c>
      <c r="D24" s="237" t="s">
        <v>69</v>
      </c>
      <c r="E24" s="166" t="s">
        <v>67</v>
      </c>
    </row>
    <row r="25" spans="1:5" ht="22.5" x14ac:dyDescent="0.15">
      <c r="A25" s="166" t="s">
        <v>58</v>
      </c>
      <c r="B25" s="166" t="s">
        <v>12</v>
      </c>
      <c r="C25" s="166" t="s">
        <v>59</v>
      </c>
      <c r="D25" s="237" t="s">
        <v>70</v>
      </c>
      <c r="E25" s="166" t="s">
        <v>235</v>
      </c>
    </row>
    <row r="26" spans="1:5" x14ac:dyDescent="0.15">
      <c r="A26" s="166" t="s">
        <v>58</v>
      </c>
      <c r="B26" s="166" t="s">
        <v>12</v>
      </c>
      <c r="C26" s="166" t="s">
        <v>59</v>
      </c>
      <c r="D26" s="237" t="s">
        <v>72</v>
      </c>
      <c r="E26" s="166" t="s">
        <v>73</v>
      </c>
    </row>
    <row r="27" spans="1:5" ht="22.5" x14ac:dyDescent="0.15">
      <c r="A27" s="166" t="s">
        <v>58</v>
      </c>
      <c r="B27" s="166" t="s">
        <v>12</v>
      </c>
      <c r="C27" s="166" t="s">
        <v>59</v>
      </c>
      <c r="D27" s="237" t="s">
        <v>31</v>
      </c>
      <c r="E27" s="166" t="s">
        <v>236</v>
      </c>
    </row>
    <row r="28" spans="1:5" ht="22.5" x14ac:dyDescent="0.15">
      <c r="A28" s="166" t="s">
        <v>58</v>
      </c>
      <c r="B28" s="166" t="s">
        <v>12</v>
      </c>
      <c r="C28" s="166"/>
      <c r="D28" s="237" t="s">
        <v>238</v>
      </c>
      <c r="E28" s="166" t="s">
        <v>239</v>
      </c>
    </row>
    <row r="29" spans="1:5" x14ac:dyDescent="0.15">
      <c r="A29" s="166" t="s">
        <v>58</v>
      </c>
      <c r="B29" s="166" t="s">
        <v>12</v>
      </c>
      <c r="C29" s="166" t="s">
        <v>59</v>
      </c>
      <c r="D29" s="237" t="s">
        <v>75</v>
      </c>
      <c r="E29" s="166" t="s">
        <v>237</v>
      </c>
    </row>
    <row r="30" spans="1:5" x14ac:dyDescent="0.15">
      <c r="A30" s="166" t="s">
        <v>58</v>
      </c>
      <c r="B30" s="166" t="s">
        <v>46</v>
      </c>
      <c r="C30" s="166" t="s">
        <v>80</v>
      </c>
      <c r="D30" s="166" t="s">
        <v>81</v>
      </c>
      <c r="E30" s="166" t="s">
        <v>131</v>
      </c>
    </row>
    <row r="31" spans="1:5" x14ac:dyDescent="0.15">
      <c r="A31" s="166" t="s">
        <v>58</v>
      </c>
      <c r="B31" s="166" t="s">
        <v>12</v>
      </c>
      <c r="C31" s="166" t="s">
        <v>80</v>
      </c>
      <c r="D31" s="166" t="s">
        <v>82</v>
      </c>
      <c r="E31" s="166" t="s">
        <v>83</v>
      </c>
    </row>
    <row r="32" spans="1:5" x14ac:dyDescent="0.15">
      <c r="A32" s="166" t="s">
        <v>58</v>
      </c>
      <c r="B32" s="166" t="s">
        <v>12</v>
      </c>
      <c r="C32" s="166" t="s">
        <v>77</v>
      </c>
      <c r="D32" s="237" t="s">
        <v>60</v>
      </c>
      <c r="E32" s="238" t="s">
        <v>240</v>
      </c>
    </row>
    <row r="33" spans="1:5" x14ac:dyDescent="0.15">
      <c r="A33" s="166" t="s">
        <v>58</v>
      </c>
      <c r="B33" s="166" t="s">
        <v>12</v>
      </c>
      <c r="C33" s="166" t="s">
        <v>77</v>
      </c>
      <c r="D33" s="237" t="s">
        <v>66</v>
      </c>
      <c r="E33" s="238" t="s">
        <v>241</v>
      </c>
    </row>
    <row r="34" spans="1:5" x14ac:dyDescent="0.15">
      <c r="A34" s="166" t="s">
        <v>58</v>
      </c>
      <c r="B34" s="166" t="s">
        <v>12</v>
      </c>
      <c r="C34" s="166" t="s">
        <v>77</v>
      </c>
      <c r="D34" s="237" t="s">
        <v>68</v>
      </c>
      <c r="E34" s="238" t="s">
        <v>241</v>
      </c>
    </row>
    <row r="35" spans="1:5" ht="22.5" x14ac:dyDescent="0.15">
      <c r="A35" s="166" t="s">
        <v>58</v>
      </c>
      <c r="B35" s="166" t="s">
        <v>12</v>
      </c>
      <c r="C35" s="166" t="s">
        <v>77</v>
      </c>
      <c r="D35" s="237" t="s">
        <v>69</v>
      </c>
      <c r="E35" s="238" t="s">
        <v>242</v>
      </c>
    </row>
    <row r="36" spans="1:5" ht="22.5" x14ac:dyDescent="0.15">
      <c r="A36" s="166" t="s">
        <v>58</v>
      </c>
      <c r="B36" s="166" t="s">
        <v>12</v>
      </c>
      <c r="C36" s="166" t="s">
        <v>77</v>
      </c>
      <c r="D36" s="237" t="s">
        <v>72</v>
      </c>
      <c r="E36" s="238" t="s">
        <v>243</v>
      </c>
    </row>
    <row r="37" spans="1:5" ht="22.5" x14ac:dyDescent="0.15">
      <c r="A37" s="166" t="s">
        <v>85</v>
      </c>
      <c r="B37" s="166" t="s">
        <v>12</v>
      </c>
      <c r="C37" s="166" t="s">
        <v>86</v>
      </c>
      <c r="D37" s="166" t="s">
        <v>87</v>
      </c>
      <c r="E37" s="166" t="s">
        <v>88</v>
      </c>
    </row>
    <row r="38" spans="1:5" ht="22.5" x14ac:dyDescent="0.15">
      <c r="A38" s="166" t="s">
        <v>85</v>
      </c>
      <c r="B38" s="166" t="s">
        <v>12</v>
      </c>
      <c r="C38" s="166" t="s">
        <v>86</v>
      </c>
      <c r="D38" s="166" t="s">
        <v>98</v>
      </c>
      <c r="E38" s="166" t="s">
        <v>99</v>
      </c>
    </row>
    <row r="39" spans="1:5" ht="33.75" x14ac:dyDescent="0.15">
      <c r="A39" s="166" t="s">
        <v>85</v>
      </c>
      <c r="B39" s="166" t="s">
        <v>12</v>
      </c>
      <c r="C39" s="166" t="s">
        <v>86</v>
      </c>
      <c r="D39" s="166" t="s">
        <v>100</v>
      </c>
      <c r="E39" s="166" t="s">
        <v>101</v>
      </c>
    </row>
    <row r="40" spans="1:5" ht="22.5" x14ac:dyDescent="0.15">
      <c r="A40" s="166" t="s">
        <v>85</v>
      </c>
      <c r="B40" s="166" t="s">
        <v>46</v>
      </c>
      <c r="C40" s="166" t="s">
        <v>86</v>
      </c>
      <c r="D40" s="166" t="s">
        <v>102</v>
      </c>
      <c r="E40" s="166" t="s">
        <v>103</v>
      </c>
    </row>
    <row r="41" spans="1:5" x14ac:dyDescent="0.25">
      <c r="A41" s="167" t="s">
        <v>58</v>
      </c>
      <c r="B41" s="167" t="s">
        <v>46</v>
      </c>
      <c r="C41" s="167" t="s">
        <v>77</v>
      </c>
      <c r="D41" s="167" t="s">
        <v>132</v>
      </c>
      <c r="E41" s="169">
        <v>43982</v>
      </c>
    </row>
    <row r="42" spans="1:5" x14ac:dyDescent="0.25">
      <c r="A42" s="167" t="s">
        <v>58</v>
      </c>
      <c r="B42" s="167" t="s">
        <v>46</v>
      </c>
      <c r="C42" s="167" t="s">
        <v>77</v>
      </c>
      <c r="D42" s="167" t="s">
        <v>134</v>
      </c>
      <c r="E42" s="169">
        <v>44012</v>
      </c>
    </row>
    <row r="43" spans="1:5" x14ac:dyDescent="0.15">
      <c r="A43" s="166" t="s">
        <v>246</v>
      </c>
      <c r="B43" s="166" t="s">
        <v>46</v>
      </c>
      <c r="C43" s="166" t="s">
        <v>77</v>
      </c>
      <c r="D43" s="166" t="s">
        <v>244</v>
      </c>
      <c r="E43" s="239">
        <v>44206</v>
      </c>
    </row>
    <row r="44" spans="1:5" x14ac:dyDescent="0.15">
      <c r="A44" s="166" t="s">
        <v>246</v>
      </c>
      <c r="B44" s="166" t="s">
        <v>46</v>
      </c>
      <c r="C44" s="166" t="s">
        <v>77</v>
      </c>
      <c r="D44" s="166" t="s">
        <v>245</v>
      </c>
      <c r="E44" s="239">
        <v>44550</v>
      </c>
    </row>
    <row r="45" spans="1:5" s="27" customFormat="1" x14ac:dyDescent="0.15">
      <c r="A45" s="168"/>
      <c r="B45" s="168"/>
      <c r="C45" s="168"/>
      <c r="D45" s="168"/>
      <c r="E45" s="170"/>
    </row>
  </sheetData>
  <autoFilter ref="A1:E1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3"/>
  <sheetViews>
    <sheetView showGridLines="0" zoomScale="90" zoomScaleNormal="90" workbookViewId="0">
      <selection activeCell="R10" sqref="R10:U10"/>
    </sheetView>
  </sheetViews>
  <sheetFormatPr defaultColWidth="9" defaultRowHeight="15" x14ac:dyDescent="0.25"/>
  <cols>
    <col min="1" max="1" width="9" style="171"/>
    <col min="2" max="2" width="25.25" style="171" bestFit="1" customWidth="1"/>
    <col min="3" max="15" width="8.625" style="171" customWidth="1"/>
    <col min="16" max="16" width="10.875" style="171" customWidth="1"/>
    <col min="17" max="18" width="9" style="171"/>
    <col min="19" max="19" width="3" style="171" customWidth="1"/>
    <col min="20" max="20" width="44.125" style="171" bestFit="1" customWidth="1"/>
    <col min="21" max="16384" width="9" style="171"/>
  </cols>
  <sheetData>
    <row r="1" spans="2:21" s="208" customFormat="1" ht="5.0999999999999996" customHeight="1" x14ac:dyDescent="0.25">
      <c r="B1" s="205"/>
      <c r="C1" s="205"/>
      <c r="D1" s="205"/>
      <c r="E1" s="209"/>
      <c r="F1" s="209"/>
      <c r="G1" s="209"/>
      <c r="H1" s="209"/>
      <c r="I1" s="209"/>
      <c r="J1" s="209"/>
    </row>
    <row r="2" spans="2:21" ht="20.100000000000001" customHeight="1" x14ac:dyDescent="0.25">
      <c r="B2" s="207" t="s">
        <v>247</v>
      </c>
      <c r="C2" s="206">
        <v>44136</v>
      </c>
      <c r="D2" s="206">
        <v>44196</v>
      </c>
      <c r="E2" s="206">
        <v>44227</v>
      </c>
      <c r="F2" s="206">
        <v>44255</v>
      </c>
      <c r="G2" s="206">
        <v>44286</v>
      </c>
      <c r="H2" s="206">
        <v>44316</v>
      </c>
      <c r="I2" s="206">
        <v>44347</v>
      </c>
      <c r="J2" s="206">
        <v>44377</v>
      </c>
      <c r="K2" s="206">
        <v>44408</v>
      </c>
      <c r="L2" s="206">
        <v>44439</v>
      </c>
      <c r="M2" s="206">
        <v>44469</v>
      </c>
      <c r="N2" s="206">
        <v>44500</v>
      </c>
      <c r="O2" s="206">
        <v>44530</v>
      </c>
      <c r="P2" s="206">
        <v>44561</v>
      </c>
    </row>
    <row r="3" spans="2:21" ht="20.100000000000001" customHeight="1" x14ac:dyDescent="0.25">
      <c r="B3" s="205" t="s">
        <v>248</v>
      </c>
      <c r="C3" s="203"/>
      <c r="D3" s="203">
        <v>44207</v>
      </c>
      <c r="E3" s="199">
        <f>WORKDAY($E$2,6,'feriados e outras datas'!$B$4:$J$20)</f>
        <v>44235</v>
      </c>
      <c r="F3" s="199">
        <f>WORKDAY($F$2,6,'feriados e outras datas'!$B$4:$J$20)</f>
        <v>44263</v>
      </c>
      <c r="G3" s="199">
        <f>WORKDAY($G$2,6,'feriados e outras datas'!$B$4:$J$20)</f>
        <v>44295</v>
      </c>
      <c r="H3" s="199">
        <f>WORKDAY($H$2,6,'feriados e outras datas'!$B$4:$J$20)</f>
        <v>44326</v>
      </c>
      <c r="I3" s="199">
        <f>WORKDAY($I$2,6,'feriados e outras datas'!$B$4:$J$20)</f>
        <v>44356</v>
      </c>
      <c r="J3" s="199">
        <f>WORKDAY($J$2,6,'feriados e outras datas'!$B$4:$J$20)</f>
        <v>44385</v>
      </c>
      <c r="K3" s="199">
        <f>WORKDAY($K$2,6,'feriados e outras datas'!$B$4:$J$20)</f>
        <v>44417</v>
      </c>
      <c r="L3" s="199">
        <f>WORKDAY($L$2,6,'feriados e outras datas'!$B$4:$J$20)</f>
        <v>44448</v>
      </c>
      <c r="M3" s="199">
        <f>WORKDAY($M$2,6,'feriados e outras datas'!$B$4:$J$20)</f>
        <v>44477</v>
      </c>
      <c r="N3" s="199">
        <f>WORKDAY($N$2,6,'feriados e outras datas'!$B$4:$J$20)</f>
        <v>44509</v>
      </c>
      <c r="O3" s="199">
        <f>WORKDAY($O$2,6,'feriados e outras datas'!$B$4:$J$20)</f>
        <v>44538</v>
      </c>
      <c r="P3" s="189">
        <f>WORKDAY($P$2,6,'feriados e outras datas'!$B$4:$J$20)</f>
        <v>44571</v>
      </c>
    </row>
    <row r="4" spans="2:21" ht="20.100000000000001" customHeight="1" x14ac:dyDescent="0.25">
      <c r="B4" s="181" t="s">
        <v>249</v>
      </c>
      <c r="C4" s="197"/>
      <c r="D4" s="197">
        <v>44208</v>
      </c>
      <c r="E4" s="196">
        <f>WORKDAY($E$2,7,'feriados e outras datas'!$B$4:$J$20)</f>
        <v>44236</v>
      </c>
      <c r="F4" s="196">
        <f>WORKDAY($F$2,7,'feriados e outras datas'!$B$4:$J$20)</f>
        <v>44264</v>
      </c>
      <c r="G4" s="196">
        <f>WORKDAY($G$2,7,'feriados e outras datas'!$B$4:$J$20)</f>
        <v>44298</v>
      </c>
      <c r="H4" s="196">
        <f>WORKDAY($H$2,7,'feriados e outras datas'!$B$4:$J$20)</f>
        <v>44327</v>
      </c>
      <c r="I4" s="196">
        <f>WORKDAY($I$2,7,'feriados e outras datas'!$B$4:$J$20)</f>
        <v>44357</v>
      </c>
      <c r="J4" s="196">
        <f>WORKDAY($J$2,7,'feriados e outras datas'!$B$4:$J$20)</f>
        <v>44386</v>
      </c>
      <c r="K4" s="196">
        <f>WORKDAY($K$2,7,'feriados e outras datas'!$B$4:$J$20)</f>
        <v>44418</v>
      </c>
      <c r="L4" s="196">
        <f>WORKDAY($L$2,7,'feriados e outras datas'!$B$4:$J$20)</f>
        <v>44449</v>
      </c>
      <c r="M4" s="196">
        <f>WORKDAY($M$2,7,'feriados e outras datas'!$B$4:$J$20)</f>
        <v>44480</v>
      </c>
      <c r="N4" s="196">
        <f>WORKDAY($N$2,7,'feriados e outras datas'!$B$4:$J$20)</f>
        <v>44510</v>
      </c>
      <c r="O4" s="196">
        <f>WORKDAY($O$2,7,'feriados e outras datas'!$B$4:$J$20)</f>
        <v>44539</v>
      </c>
      <c r="P4" s="192">
        <f>WORKDAY($P$2,7,'feriados e outras datas'!$B$4:$J$20)</f>
        <v>44572</v>
      </c>
    </row>
    <row r="5" spans="2:21" ht="20.100000000000001" customHeight="1" x14ac:dyDescent="0.25">
      <c r="B5" s="205" t="s">
        <v>250</v>
      </c>
      <c r="C5" s="203"/>
      <c r="D5" s="203">
        <v>44209</v>
      </c>
      <c r="E5" s="203">
        <f>WORKDAY($E$2,8,'feriados e outras datas'!$B$4:$J$20)</f>
        <v>44237</v>
      </c>
      <c r="F5" s="203">
        <f>WORKDAY($F$2,8,'feriados e outras datas'!$B$4:$J$20)</f>
        <v>44265</v>
      </c>
      <c r="G5" s="199">
        <f>WORKDAY($G$2,8,'feriados e outras datas'!$B$4:$J$20)</f>
        <v>44299</v>
      </c>
      <c r="H5" s="199">
        <f>WORKDAY($H$2,8,'feriados e outras datas'!$B$4:$J$20)</f>
        <v>44328</v>
      </c>
      <c r="I5" s="199">
        <f>WORKDAY($I$2,8,'feriados e outras datas'!$B$4:$J$20)</f>
        <v>44358</v>
      </c>
      <c r="J5" s="199">
        <f>WORKDAY($J$2,8,'feriados e outras datas'!$B$4:$J$20)</f>
        <v>44389</v>
      </c>
      <c r="K5" s="199">
        <f>WORKDAY($K$2,8,'feriados e outras datas'!$B$4:$J$20)</f>
        <v>44419</v>
      </c>
      <c r="L5" s="203">
        <f>WORKDAY($L$2,8,'feriados e outras datas'!$B$4:$J$20)</f>
        <v>44452</v>
      </c>
      <c r="M5" s="203">
        <f>WORKDAY($M$2,8,'feriados e outras datas'!$B$4:$J$20)</f>
        <v>44482</v>
      </c>
      <c r="N5" s="203">
        <f>WORKDAY($N$2,8,'feriados e outras datas'!$B$4:$J$20)</f>
        <v>44511</v>
      </c>
      <c r="O5" s="199">
        <f>WORKDAY($O$2,8,'feriados e outras datas'!$B$4:$J$20)</f>
        <v>44540</v>
      </c>
      <c r="P5" s="189">
        <f>WORKDAY($P$2,8,'feriados e outras datas'!$B$4:$J$20)</f>
        <v>44573</v>
      </c>
    </row>
    <row r="6" spans="2:21" ht="20.100000000000001" customHeight="1" x14ac:dyDescent="0.25">
      <c r="B6" s="224" t="s">
        <v>251</v>
      </c>
      <c r="C6" s="225"/>
      <c r="D6" s="225">
        <v>44211</v>
      </c>
      <c r="E6" s="226">
        <f>WORKDAY($E$2,10,'feriados e outras datas'!$B$4:$J$20)</f>
        <v>44239</v>
      </c>
      <c r="F6" s="226">
        <f>WORKDAY($F$2,10,'feriados e outras datas'!$B$4:$J$20)</f>
        <v>44267</v>
      </c>
      <c r="G6" s="226">
        <f>WORKDAY($G$2,10,'feriados e outras datas'!$B$4:$J$20)</f>
        <v>44301</v>
      </c>
      <c r="H6" s="226">
        <f>WORKDAY($H$2,10,'feriados e outras datas'!$B$4:$J$20)</f>
        <v>44330</v>
      </c>
      <c r="I6" s="226">
        <f>WORKDAY($I$2,10,'feriados e outras datas'!$B$4:$J$20)</f>
        <v>44362</v>
      </c>
      <c r="J6" s="226">
        <f>WORKDAY($J$2,10,'feriados e outras datas'!$B$4:$J$20)</f>
        <v>44391</v>
      </c>
      <c r="K6" s="226">
        <f>WORKDAY($K$2,10,'feriados e outras datas'!$B$4:$J$20)</f>
        <v>44421</v>
      </c>
      <c r="L6" s="225">
        <f>WORKDAY($L$2,10,'feriados e outras datas'!$B$4:$J$20)</f>
        <v>44454</v>
      </c>
      <c r="M6" s="225">
        <f>WORKDAY($M$2,10,'feriados e outras datas'!$B$4:$J$20)</f>
        <v>44484</v>
      </c>
      <c r="N6" s="225">
        <f>WORKDAY($N$2,10,'feriados e outras datas'!$B$4:$J$20)</f>
        <v>44516</v>
      </c>
      <c r="O6" s="226">
        <f>WORKDAY($O$2,10,'feriados e outras datas'!$B$4:$J$20)</f>
        <v>44544</v>
      </c>
      <c r="P6" s="227">
        <f>WORKDAY($P$2,10,'feriados e outras datas'!$B$4:$J$20)</f>
        <v>44575</v>
      </c>
    </row>
    <row r="7" spans="2:21" ht="20.100000000000001" customHeight="1" x14ac:dyDescent="0.25">
      <c r="B7" s="205" t="s">
        <v>252</v>
      </c>
      <c r="C7" s="203"/>
      <c r="D7" s="204">
        <v>44215</v>
      </c>
      <c r="E7" s="200">
        <f>WORKDAY($E$2,12,'feriados e outras datas'!$B$4:$J$20)</f>
        <v>44245</v>
      </c>
      <c r="F7" s="203">
        <f>WORKDAY($F$2,12,'feriados e outras datas'!$B$4:$J$20)</f>
        <v>44271</v>
      </c>
      <c r="G7" s="200">
        <f>WORKDAY($G$2,12,'feriados e outras datas'!$B$4:$J$20)</f>
        <v>44305</v>
      </c>
      <c r="H7" s="202">
        <f>WORKDAY($H$2,12,'feriados e outras datas'!$B$4:$J$20)</f>
        <v>44334</v>
      </c>
      <c r="I7" s="200">
        <f>WORKDAY($I$2,12,'feriados e outras datas'!$B$4:$J$20)</f>
        <v>44364</v>
      </c>
      <c r="J7" s="199">
        <f>WORKDAY($J$2,12,'feriados e outras datas'!$B$4:$J$20)</f>
        <v>44393</v>
      </c>
      <c r="K7" s="199">
        <f>WORKDAY($K$2,12,'feriados e outras datas'!$B$4:$J$20)</f>
        <v>44425</v>
      </c>
      <c r="L7" s="201">
        <f>WORKDAY($L$2,12,'feriados e outras datas'!$B$4:$J$20)</f>
        <v>44456</v>
      </c>
      <c r="M7" s="200">
        <f>WORKDAY($M$2,12,'feriados e outras datas'!$B$4:$J$20)</f>
        <v>44488</v>
      </c>
      <c r="N7" s="200">
        <f>WORKDAY($N$2,12,'feriados e outras datas'!$B$4:$J$20)</f>
        <v>44518</v>
      </c>
      <c r="O7" s="199">
        <f>WORKDAY($O$2,12,'feriados e outras datas'!$B$4:$J$20)</f>
        <v>44546</v>
      </c>
      <c r="P7" s="189">
        <f>WORKDAY($P$2,12,'feriados e outras datas'!$B$4:$J$20)</f>
        <v>44579</v>
      </c>
    </row>
    <row r="8" spans="2:21" ht="20.100000000000001" customHeight="1" x14ac:dyDescent="0.25">
      <c r="B8" s="181" t="s">
        <v>253</v>
      </c>
      <c r="C8" s="197"/>
      <c r="D8" s="198">
        <v>44215</v>
      </c>
      <c r="E8" s="196">
        <v>44246</v>
      </c>
      <c r="F8" s="196">
        <v>44274</v>
      </c>
      <c r="G8" s="196">
        <v>44306</v>
      </c>
      <c r="H8" s="196">
        <v>44336</v>
      </c>
      <c r="I8" s="196">
        <v>44365</v>
      </c>
      <c r="J8" s="196">
        <v>44397</v>
      </c>
      <c r="K8" s="196">
        <v>44428</v>
      </c>
      <c r="L8" s="197">
        <v>44459</v>
      </c>
      <c r="M8" s="197">
        <v>44489</v>
      </c>
      <c r="N8" s="197">
        <v>44519</v>
      </c>
      <c r="O8" s="196">
        <v>44550</v>
      </c>
      <c r="P8" s="195">
        <v>44580</v>
      </c>
    </row>
    <row r="9" spans="2:21" ht="20.100000000000001" customHeight="1" x14ac:dyDescent="0.25">
      <c r="B9" s="186" t="s">
        <v>254</v>
      </c>
      <c r="C9" s="191"/>
      <c r="D9" s="191">
        <v>43859</v>
      </c>
      <c r="E9" s="191">
        <v>44253</v>
      </c>
      <c r="F9" s="191">
        <v>44286</v>
      </c>
      <c r="G9" s="190">
        <v>44316</v>
      </c>
      <c r="H9" s="190">
        <v>44347</v>
      </c>
      <c r="I9" s="190">
        <v>44377</v>
      </c>
      <c r="J9" s="190">
        <v>44407</v>
      </c>
      <c r="K9" s="190">
        <v>44439</v>
      </c>
      <c r="L9" s="191">
        <v>44469</v>
      </c>
      <c r="M9" s="191">
        <v>44498</v>
      </c>
      <c r="N9" s="191">
        <v>44530</v>
      </c>
      <c r="O9" s="190">
        <v>44560</v>
      </c>
      <c r="P9" s="189">
        <v>44592</v>
      </c>
    </row>
    <row r="10" spans="2:21" ht="20.100000000000001" customHeight="1" x14ac:dyDescent="0.25">
      <c r="B10" s="181" t="s">
        <v>255</v>
      </c>
      <c r="C10" s="194"/>
      <c r="D10" s="194">
        <v>44218</v>
      </c>
      <c r="E10" s="193">
        <v>44249</v>
      </c>
      <c r="F10" s="193">
        <v>44273</v>
      </c>
      <c r="G10" s="193">
        <v>44308</v>
      </c>
      <c r="H10" s="193">
        <v>44336</v>
      </c>
      <c r="I10" s="193">
        <v>44368</v>
      </c>
      <c r="J10" s="193">
        <v>44397</v>
      </c>
      <c r="K10" s="193">
        <v>44427</v>
      </c>
      <c r="L10" s="193">
        <v>44460</v>
      </c>
      <c r="M10" s="193">
        <v>44490</v>
      </c>
      <c r="N10" s="193">
        <v>44522</v>
      </c>
      <c r="O10" s="193">
        <v>44550</v>
      </c>
      <c r="P10" s="192">
        <v>44582</v>
      </c>
    </row>
    <row r="11" spans="2:21" ht="20.100000000000001" customHeight="1" x14ac:dyDescent="0.25">
      <c r="B11" s="228" t="s">
        <v>256</v>
      </c>
      <c r="C11" s="229"/>
      <c r="D11" s="229">
        <v>44228</v>
      </c>
      <c r="E11" s="229">
        <v>44257</v>
      </c>
      <c r="F11" s="229">
        <v>44281</v>
      </c>
      <c r="G11" s="230">
        <v>44316</v>
      </c>
      <c r="H11" s="230">
        <v>44344</v>
      </c>
      <c r="I11" s="230">
        <v>44376</v>
      </c>
      <c r="J11" s="230">
        <v>44405</v>
      </c>
      <c r="K11" s="230">
        <v>44435</v>
      </c>
      <c r="L11" s="229">
        <v>44468</v>
      </c>
      <c r="M11" s="229">
        <v>44498</v>
      </c>
      <c r="N11" s="229">
        <v>44530</v>
      </c>
      <c r="O11" s="230">
        <v>44558</v>
      </c>
      <c r="P11" s="227">
        <v>44592</v>
      </c>
      <c r="U11" s="236"/>
    </row>
    <row r="12" spans="2:21" ht="20.100000000000001" customHeight="1" x14ac:dyDescent="0.25">
      <c r="B12" s="224" t="s">
        <v>257</v>
      </c>
      <c r="C12" s="231"/>
      <c r="D12" s="231">
        <v>44230</v>
      </c>
      <c r="E12" s="232" t="s">
        <v>258</v>
      </c>
      <c r="F12" s="232" t="s">
        <v>258</v>
      </c>
      <c r="G12" s="233">
        <v>44320</v>
      </c>
      <c r="H12" s="232" t="s">
        <v>258</v>
      </c>
      <c r="I12" s="232" t="s">
        <v>258</v>
      </c>
      <c r="J12" s="233">
        <v>44407</v>
      </c>
      <c r="K12" s="232" t="s">
        <v>258</v>
      </c>
      <c r="L12" s="232" t="s">
        <v>258</v>
      </c>
      <c r="M12" s="234">
        <v>44503</v>
      </c>
      <c r="N12" s="232" t="s">
        <v>258</v>
      </c>
      <c r="O12" s="232" t="s">
        <v>258</v>
      </c>
      <c r="P12" s="235">
        <v>44594</v>
      </c>
    </row>
    <row r="13" spans="2:21" ht="20.100000000000001" customHeight="1" x14ac:dyDescent="0.25">
      <c r="B13" s="228" t="s">
        <v>259</v>
      </c>
      <c r="C13" s="231"/>
      <c r="D13" s="231">
        <v>44246</v>
      </c>
      <c r="E13" s="231" t="s">
        <v>258</v>
      </c>
      <c r="F13" s="231" t="s">
        <v>258</v>
      </c>
      <c r="G13" s="233">
        <v>44323</v>
      </c>
      <c r="H13" s="232" t="s">
        <v>258</v>
      </c>
      <c r="I13" s="232" t="s">
        <v>258</v>
      </c>
      <c r="J13" s="233">
        <v>44414</v>
      </c>
      <c r="K13" s="231" t="s">
        <v>258</v>
      </c>
      <c r="L13" s="231" t="s">
        <v>258</v>
      </c>
      <c r="M13" s="233">
        <v>44505</v>
      </c>
      <c r="N13" s="232" t="s">
        <v>258</v>
      </c>
      <c r="O13" s="232" t="s">
        <v>258</v>
      </c>
      <c r="P13" s="235">
        <v>44610</v>
      </c>
    </row>
    <row r="14" spans="2:21" ht="20.100000000000001" customHeight="1" x14ac:dyDescent="0.25">
      <c r="B14" s="224" t="s">
        <v>260</v>
      </c>
      <c r="C14" s="231"/>
      <c r="D14" s="231">
        <v>44252</v>
      </c>
      <c r="E14" s="232" t="s">
        <v>258</v>
      </c>
      <c r="F14" s="232" t="s">
        <v>258</v>
      </c>
      <c r="G14" s="233">
        <v>44329</v>
      </c>
      <c r="H14" s="232" t="s">
        <v>258</v>
      </c>
      <c r="I14" s="232" t="s">
        <v>258</v>
      </c>
      <c r="J14" s="233">
        <v>44420</v>
      </c>
      <c r="K14" s="232" t="s">
        <v>258</v>
      </c>
      <c r="L14" s="232" t="s">
        <v>258</v>
      </c>
      <c r="M14" s="233">
        <v>44511</v>
      </c>
      <c r="N14" s="232" t="s">
        <v>258</v>
      </c>
      <c r="O14" s="232" t="s">
        <v>258</v>
      </c>
      <c r="P14" s="235">
        <v>44616</v>
      </c>
    </row>
    <row r="15" spans="2:21" ht="20.100000000000001" customHeight="1" x14ac:dyDescent="0.25">
      <c r="B15" s="186" t="s">
        <v>261</v>
      </c>
      <c r="C15" s="188">
        <v>44211</v>
      </c>
      <c r="D15" s="188">
        <v>44239</v>
      </c>
      <c r="E15" s="188">
        <v>44267</v>
      </c>
      <c r="F15" s="188">
        <v>44301</v>
      </c>
      <c r="G15" s="184">
        <v>44330</v>
      </c>
      <c r="H15" s="184">
        <v>44361</v>
      </c>
      <c r="I15" s="184">
        <v>44391</v>
      </c>
      <c r="J15" s="184">
        <v>44421</v>
      </c>
      <c r="K15" s="184">
        <v>44454</v>
      </c>
      <c r="L15" s="188">
        <v>44484</v>
      </c>
      <c r="M15" s="188">
        <v>44516</v>
      </c>
      <c r="N15" s="188">
        <v>44544</v>
      </c>
      <c r="O15" s="184">
        <v>44575</v>
      </c>
      <c r="P15" s="182">
        <v>44606</v>
      </c>
    </row>
    <row r="16" spans="2:21" ht="20.100000000000001" customHeight="1" x14ac:dyDescent="0.25">
      <c r="B16" s="181" t="s">
        <v>262</v>
      </c>
      <c r="C16" s="180">
        <v>44218</v>
      </c>
      <c r="D16" s="180">
        <v>44249</v>
      </c>
      <c r="E16" s="178">
        <v>44274</v>
      </c>
      <c r="F16" s="178">
        <v>44308</v>
      </c>
      <c r="G16" s="179">
        <v>44337</v>
      </c>
      <c r="H16" s="178">
        <v>44368</v>
      </c>
      <c r="I16" s="178">
        <v>44398</v>
      </c>
      <c r="J16" s="179">
        <v>44428</v>
      </c>
      <c r="K16" s="178">
        <v>44461</v>
      </c>
      <c r="L16" s="178">
        <v>44491</v>
      </c>
      <c r="M16" s="187">
        <v>44523</v>
      </c>
      <c r="N16" s="178">
        <v>44551</v>
      </c>
      <c r="O16" s="178">
        <v>44582</v>
      </c>
      <c r="P16" s="177">
        <v>44613</v>
      </c>
    </row>
    <row r="17" spans="2:16" ht="20.100000000000001" customHeight="1" x14ac:dyDescent="0.25">
      <c r="B17" s="186" t="s">
        <v>263</v>
      </c>
      <c r="C17" s="185"/>
      <c r="D17" s="185">
        <v>44347</v>
      </c>
      <c r="E17" s="185"/>
      <c r="F17" s="185"/>
      <c r="G17" s="184"/>
      <c r="H17" s="183"/>
      <c r="I17" s="183"/>
      <c r="J17" s="184"/>
      <c r="K17" s="185"/>
      <c r="L17" s="185"/>
      <c r="M17" s="184"/>
      <c r="N17" s="183"/>
      <c r="O17" s="183"/>
      <c r="P17" s="182"/>
    </row>
    <row r="18" spans="2:16" ht="20.100000000000001" customHeight="1" x14ac:dyDescent="0.25">
      <c r="B18" s="181" t="s">
        <v>264</v>
      </c>
      <c r="C18" s="180"/>
      <c r="D18" s="180">
        <v>44407</v>
      </c>
      <c r="E18" s="178"/>
      <c r="F18" s="178"/>
      <c r="G18" s="179"/>
      <c r="H18" s="178"/>
      <c r="I18" s="178"/>
      <c r="J18" s="179"/>
      <c r="K18" s="178"/>
      <c r="L18" s="178"/>
      <c r="M18" s="179"/>
      <c r="N18" s="178"/>
      <c r="O18" s="178"/>
      <c r="P18" s="177"/>
    </row>
    <row r="19" spans="2:16" ht="15" customHeight="1" x14ac:dyDescent="0.25">
      <c r="B19" s="175"/>
      <c r="C19" s="175"/>
      <c r="D19" s="176"/>
      <c r="E19" s="176"/>
      <c r="K19" s="175"/>
      <c r="L19" s="175"/>
      <c r="M19" s="175"/>
      <c r="N19" s="175"/>
      <c r="O19" s="175"/>
      <c r="P19" s="175"/>
    </row>
    <row r="20" spans="2:16" ht="4.5" customHeight="1" x14ac:dyDescent="0.25">
      <c r="B20" s="175"/>
      <c r="C20" s="175"/>
      <c r="D20" s="176"/>
      <c r="E20" s="176"/>
      <c r="K20" s="175"/>
      <c r="L20" s="175"/>
      <c r="M20" s="175"/>
      <c r="N20" s="175"/>
      <c r="O20" s="175"/>
      <c r="P20" s="175"/>
    </row>
    <row r="21" spans="2:16" ht="15" customHeight="1" x14ac:dyDescent="0.25">
      <c r="E21" s="176"/>
      <c r="K21" s="175"/>
      <c r="L21" s="175"/>
      <c r="M21" s="175"/>
      <c r="N21" s="175"/>
      <c r="O21" s="175"/>
      <c r="P21" s="175"/>
    </row>
    <row r="22" spans="2:16" ht="20.100000000000001" customHeight="1" x14ac:dyDescent="0.25">
      <c r="B22" s="240" t="s">
        <v>265</v>
      </c>
      <c r="C22" s="241"/>
      <c r="D22" s="241"/>
      <c r="E22" s="242"/>
      <c r="F22" s="173"/>
      <c r="G22" s="243" t="s">
        <v>266</v>
      </c>
      <c r="H22" s="244"/>
      <c r="I22" s="244"/>
      <c r="J22" s="245"/>
      <c r="L22" s="172"/>
      <c r="M22" s="172"/>
      <c r="N22" s="172"/>
      <c r="O22" s="172"/>
      <c r="P22" s="172"/>
    </row>
    <row r="23" spans="2:16" ht="20.100000000000001" customHeight="1" x14ac:dyDescent="0.25">
      <c r="B23" s="174" t="s">
        <v>267</v>
      </c>
      <c r="C23" s="174"/>
      <c r="D23" s="174"/>
      <c r="E23" s="174"/>
      <c r="F23" s="173"/>
      <c r="G23" s="172"/>
      <c r="H23" s="172"/>
      <c r="I23" s="172"/>
      <c r="J23" s="172"/>
      <c r="L23" s="172"/>
      <c r="M23" s="172"/>
      <c r="N23" s="172"/>
      <c r="O23" s="172"/>
      <c r="P23" s="172"/>
    </row>
  </sheetData>
  <mergeCells count="2">
    <mergeCell ref="B22:E22"/>
    <mergeCell ref="G22:J22"/>
  </mergeCells>
  <conditionalFormatting sqref="E19:E21">
    <cfRule type="cellIs" dxfId="79" priority="3" operator="equal">
      <formula>7</formula>
    </cfRule>
    <cfRule type="cellIs" dxfId="78" priority="4" operator="equal">
      <formula>1</formula>
    </cfRule>
  </conditionalFormatting>
  <conditionalFormatting sqref="D19:D20">
    <cfRule type="cellIs" dxfId="77" priority="1" operator="equal">
      <formula>7</formula>
    </cfRule>
    <cfRule type="cellIs" dxfId="76" priority="2" operator="equal">
      <formula>1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D66"/>
  <sheetViews>
    <sheetView showGridLines="0" workbookViewId="0"/>
  </sheetViews>
  <sheetFormatPr defaultRowHeight="15" x14ac:dyDescent="0.3"/>
  <cols>
    <col min="1" max="1" width="9" style="210"/>
    <col min="2" max="2" width="11.125" style="211" hidden="1" customWidth="1"/>
    <col min="3" max="6" width="11.125" style="210" hidden="1" customWidth="1"/>
    <col min="7" max="13" width="11.125" style="210" customWidth="1"/>
    <col min="14" max="17" width="16" style="210" customWidth="1"/>
    <col min="18" max="265" width="9" style="210"/>
    <col min="266" max="270" width="13.75" style="210" customWidth="1"/>
    <col min="271" max="521" width="9" style="210"/>
    <col min="522" max="526" width="13.75" style="210" customWidth="1"/>
    <col min="527" max="777" width="9" style="210"/>
    <col min="778" max="782" width="13.75" style="210" customWidth="1"/>
    <col min="783" max="1033" width="9" style="210"/>
    <col min="1034" max="1038" width="13.75" style="210" customWidth="1"/>
    <col min="1039" max="1289" width="9" style="210"/>
    <col min="1290" max="1294" width="13.75" style="210" customWidth="1"/>
    <col min="1295" max="1545" width="9" style="210"/>
    <col min="1546" max="1550" width="13.75" style="210" customWidth="1"/>
    <col min="1551" max="1801" width="9" style="210"/>
    <col min="1802" max="1806" width="13.75" style="210" customWidth="1"/>
    <col min="1807" max="2057" width="9" style="210"/>
    <col min="2058" max="2062" width="13.75" style="210" customWidth="1"/>
    <col min="2063" max="2313" width="9" style="210"/>
    <col min="2314" max="2318" width="13.75" style="210" customWidth="1"/>
    <col min="2319" max="2569" width="9" style="210"/>
    <col min="2570" max="2574" width="13.75" style="210" customWidth="1"/>
    <col min="2575" max="2825" width="9" style="210"/>
    <col min="2826" max="2830" width="13.75" style="210" customWidth="1"/>
    <col min="2831" max="3081" width="9" style="210"/>
    <col min="3082" max="3086" width="13.75" style="210" customWidth="1"/>
    <col min="3087" max="3337" width="9" style="210"/>
    <col min="3338" max="3342" width="13.75" style="210" customWidth="1"/>
    <col min="3343" max="3593" width="9" style="210"/>
    <col min="3594" max="3598" width="13.75" style="210" customWidth="1"/>
    <col min="3599" max="3849" width="9" style="210"/>
    <col min="3850" max="3854" width="13.75" style="210" customWidth="1"/>
    <col min="3855" max="4105" width="9" style="210"/>
    <col min="4106" max="4110" width="13.75" style="210" customWidth="1"/>
    <col min="4111" max="4361" width="9" style="210"/>
    <col min="4362" max="4366" width="13.75" style="210" customWidth="1"/>
    <col min="4367" max="4617" width="9" style="210"/>
    <col min="4618" max="4622" width="13.75" style="210" customWidth="1"/>
    <col min="4623" max="4873" width="9" style="210"/>
    <col min="4874" max="4878" width="13.75" style="210" customWidth="1"/>
    <col min="4879" max="5129" width="9" style="210"/>
    <col min="5130" max="5134" width="13.75" style="210" customWidth="1"/>
    <col min="5135" max="5385" width="9" style="210"/>
    <col min="5386" max="5390" width="13.75" style="210" customWidth="1"/>
    <col min="5391" max="5641" width="9" style="210"/>
    <col min="5642" max="5646" width="13.75" style="210" customWidth="1"/>
    <col min="5647" max="5897" width="9" style="210"/>
    <col min="5898" max="5902" width="13.75" style="210" customWidth="1"/>
    <col min="5903" max="6153" width="9" style="210"/>
    <col min="6154" max="6158" width="13.75" style="210" customWidth="1"/>
    <col min="6159" max="6409" width="9" style="210"/>
    <col min="6410" max="6414" width="13.75" style="210" customWidth="1"/>
    <col min="6415" max="6665" width="9" style="210"/>
    <col min="6666" max="6670" width="13.75" style="210" customWidth="1"/>
    <col min="6671" max="6921" width="9" style="210"/>
    <col min="6922" max="6926" width="13.75" style="210" customWidth="1"/>
    <col min="6927" max="7177" width="9" style="210"/>
    <col min="7178" max="7182" width="13.75" style="210" customWidth="1"/>
    <col min="7183" max="7433" width="9" style="210"/>
    <col min="7434" max="7438" width="13.75" style="210" customWidth="1"/>
    <col min="7439" max="7689" width="9" style="210"/>
    <col min="7690" max="7694" width="13.75" style="210" customWidth="1"/>
    <col min="7695" max="7945" width="9" style="210"/>
    <col min="7946" max="7950" width="13.75" style="210" customWidth="1"/>
    <col min="7951" max="8201" width="9" style="210"/>
    <col min="8202" max="8206" width="13.75" style="210" customWidth="1"/>
    <col min="8207" max="8457" width="9" style="210"/>
    <col min="8458" max="8462" width="13.75" style="210" customWidth="1"/>
    <col min="8463" max="8713" width="9" style="210"/>
    <col min="8714" max="8718" width="13.75" style="210" customWidth="1"/>
    <col min="8719" max="8969" width="9" style="210"/>
    <col min="8970" max="8974" width="13.75" style="210" customWidth="1"/>
    <col min="8975" max="9225" width="9" style="210"/>
    <col min="9226" max="9230" width="13.75" style="210" customWidth="1"/>
    <col min="9231" max="9481" width="9" style="210"/>
    <col min="9482" max="9486" width="13.75" style="210" customWidth="1"/>
    <col min="9487" max="9737" width="9" style="210"/>
    <col min="9738" max="9742" width="13.75" style="210" customWidth="1"/>
    <col min="9743" max="9993" width="9" style="210"/>
    <col min="9994" max="9998" width="13.75" style="210" customWidth="1"/>
    <col min="9999" max="10249" width="9" style="210"/>
    <col min="10250" max="10254" width="13.75" style="210" customWidth="1"/>
    <col min="10255" max="10505" width="9" style="210"/>
    <col min="10506" max="10510" width="13.75" style="210" customWidth="1"/>
    <col min="10511" max="10761" width="9" style="210"/>
    <col min="10762" max="10766" width="13.75" style="210" customWidth="1"/>
    <col min="10767" max="11017" width="9" style="210"/>
    <col min="11018" max="11022" width="13.75" style="210" customWidth="1"/>
    <col min="11023" max="11273" width="9" style="210"/>
    <col min="11274" max="11278" width="13.75" style="210" customWidth="1"/>
    <col min="11279" max="11529" width="9" style="210"/>
    <col min="11530" max="11534" width="13.75" style="210" customWidth="1"/>
    <col min="11535" max="11785" width="9" style="210"/>
    <col min="11786" max="11790" width="13.75" style="210" customWidth="1"/>
    <col min="11791" max="12041" width="9" style="210"/>
    <col min="12042" max="12046" width="13.75" style="210" customWidth="1"/>
    <col min="12047" max="12297" width="9" style="210"/>
    <col min="12298" max="12302" width="13.75" style="210" customWidth="1"/>
    <col min="12303" max="12553" width="9" style="210"/>
    <col min="12554" max="12558" width="13.75" style="210" customWidth="1"/>
    <col min="12559" max="12809" width="9" style="210"/>
    <col min="12810" max="12814" width="13.75" style="210" customWidth="1"/>
    <col min="12815" max="13065" width="9" style="210"/>
    <col min="13066" max="13070" width="13.75" style="210" customWidth="1"/>
    <col min="13071" max="13321" width="9" style="210"/>
    <col min="13322" max="13326" width="13.75" style="210" customWidth="1"/>
    <col min="13327" max="13577" width="9" style="210"/>
    <col min="13578" max="13582" width="13.75" style="210" customWidth="1"/>
    <col min="13583" max="13833" width="9" style="210"/>
    <col min="13834" max="13838" width="13.75" style="210" customWidth="1"/>
    <col min="13839" max="14089" width="9" style="210"/>
    <col min="14090" max="14094" width="13.75" style="210" customWidth="1"/>
    <col min="14095" max="14345" width="9" style="210"/>
    <col min="14346" max="14350" width="13.75" style="210" customWidth="1"/>
    <col min="14351" max="14601" width="9" style="210"/>
    <col min="14602" max="14606" width="13.75" style="210" customWidth="1"/>
    <col min="14607" max="14857" width="9" style="210"/>
    <col min="14858" max="14862" width="13.75" style="210" customWidth="1"/>
    <col min="14863" max="15113" width="9" style="210"/>
    <col min="15114" max="15118" width="13.75" style="210" customWidth="1"/>
    <col min="15119" max="15369" width="9" style="210"/>
    <col min="15370" max="15374" width="13.75" style="210" customWidth="1"/>
    <col min="15375" max="15625" width="9" style="210"/>
    <col min="15626" max="15630" width="13.75" style="210" customWidth="1"/>
    <col min="15631" max="15881" width="9" style="210"/>
    <col min="15882" max="15886" width="13.75" style="210" customWidth="1"/>
    <col min="15887" max="16137" width="9" style="210"/>
    <col min="16138" max="16142" width="13.75" style="210" customWidth="1"/>
    <col min="16143" max="16384" width="9" style="210"/>
  </cols>
  <sheetData>
    <row r="1" spans="2:30" ht="15" customHeight="1" thickBot="1" x14ac:dyDescent="0.35"/>
    <row r="2" spans="2:30" ht="23.25" x14ac:dyDescent="0.3">
      <c r="B2" s="246" t="s">
        <v>269</v>
      </c>
      <c r="C2" s="247"/>
      <c r="D2" s="247"/>
      <c r="E2" s="247"/>
      <c r="F2" s="247"/>
      <c r="G2" s="247"/>
      <c r="H2" s="247"/>
      <c r="I2" s="247"/>
      <c r="J2" s="248"/>
      <c r="K2" s="222"/>
      <c r="L2" s="222"/>
      <c r="M2" s="222"/>
      <c r="N2" s="222"/>
      <c r="O2" s="222"/>
      <c r="P2" s="222"/>
      <c r="Q2" s="222"/>
      <c r="R2" s="222"/>
      <c r="S2" s="222"/>
      <c r="T2" s="222"/>
    </row>
    <row r="3" spans="2:30" ht="15.75" customHeight="1" x14ac:dyDescent="0.3">
      <c r="B3" s="223">
        <v>2015</v>
      </c>
      <c r="C3" s="223">
        <v>2016</v>
      </c>
      <c r="D3" s="223">
        <v>2017</v>
      </c>
      <c r="E3" s="223">
        <v>2018</v>
      </c>
      <c r="F3" s="223">
        <v>2019</v>
      </c>
      <c r="G3" s="223">
        <v>2020</v>
      </c>
      <c r="H3" s="223">
        <v>2021</v>
      </c>
      <c r="I3" s="223">
        <v>2022</v>
      </c>
      <c r="J3" s="223">
        <v>2023</v>
      </c>
      <c r="K3" s="222"/>
      <c r="R3" s="222"/>
      <c r="S3" s="222"/>
      <c r="T3" s="222"/>
    </row>
    <row r="4" spans="2:30" x14ac:dyDescent="0.3">
      <c r="B4" s="219">
        <v>42005</v>
      </c>
      <c r="C4" s="219">
        <v>42370</v>
      </c>
      <c r="D4" s="219">
        <v>42736</v>
      </c>
      <c r="E4" s="219">
        <v>43101</v>
      </c>
      <c r="F4" s="219">
        <v>43466</v>
      </c>
      <c r="G4" s="219">
        <v>43831</v>
      </c>
      <c r="H4" s="219">
        <v>44197</v>
      </c>
      <c r="I4" s="219">
        <v>44562</v>
      </c>
      <c r="J4" s="219">
        <v>44927</v>
      </c>
    </row>
    <row r="5" spans="2:30" x14ac:dyDescent="0.3">
      <c r="B5" s="219">
        <v>42024</v>
      </c>
      <c r="C5" s="219">
        <v>42389</v>
      </c>
      <c r="D5" s="219">
        <v>42755</v>
      </c>
      <c r="E5" s="219">
        <v>43120</v>
      </c>
      <c r="F5" s="219">
        <v>43485</v>
      </c>
      <c r="G5" s="219">
        <v>43850</v>
      </c>
      <c r="H5" s="219">
        <v>44216</v>
      </c>
      <c r="I5" s="219">
        <v>44581</v>
      </c>
      <c r="J5" s="219">
        <v>44946</v>
      </c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</row>
    <row r="6" spans="2:30" x14ac:dyDescent="0.3">
      <c r="B6" s="220">
        <v>42051</v>
      </c>
      <c r="C6" s="220">
        <v>42408</v>
      </c>
      <c r="D6" s="220">
        <v>42793</v>
      </c>
      <c r="E6" s="220">
        <v>43143</v>
      </c>
      <c r="F6" s="219">
        <v>43529</v>
      </c>
      <c r="G6" s="219">
        <v>43886</v>
      </c>
      <c r="H6" s="219">
        <v>44243</v>
      </c>
      <c r="I6" s="219">
        <v>44621</v>
      </c>
      <c r="J6" s="219">
        <v>44978</v>
      </c>
    </row>
    <row r="7" spans="2:30" x14ac:dyDescent="0.3">
      <c r="B7" s="219">
        <v>42052</v>
      </c>
      <c r="C7" s="219">
        <v>42409</v>
      </c>
      <c r="D7" s="219">
        <v>42794</v>
      </c>
      <c r="E7" s="219">
        <v>43144</v>
      </c>
      <c r="F7" s="220">
        <v>43530</v>
      </c>
      <c r="G7" s="220">
        <v>43887</v>
      </c>
      <c r="H7" s="220">
        <v>44244</v>
      </c>
      <c r="I7" s="220">
        <v>44622</v>
      </c>
      <c r="J7" s="220">
        <v>44979</v>
      </c>
    </row>
    <row r="8" spans="2:30" x14ac:dyDescent="0.3">
      <c r="B8" s="220">
        <v>42053</v>
      </c>
      <c r="C8" s="220">
        <v>42410</v>
      </c>
      <c r="D8" s="220">
        <v>42795</v>
      </c>
      <c r="E8" s="220">
        <v>43145</v>
      </c>
      <c r="F8" s="219">
        <v>43574</v>
      </c>
      <c r="G8" s="219">
        <v>43931</v>
      </c>
      <c r="H8" s="219">
        <v>44288</v>
      </c>
      <c r="I8" s="219">
        <v>44666</v>
      </c>
      <c r="J8" s="219">
        <v>45023</v>
      </c>
    </row>
    <row r="9" spans="2:30" x14ac:dyDescent="0.3">
      <c r="B9" s="219">
        <v>42097</v>
      </c>
      <c r="C9" s="219">
        <v>42454</v>
      </c>
      <c r="D9" s="219">
        <v>42839</v>
      </c>
      <c r="E9" s="219">
        <v>43189</v>
      </c>
      <c r="F9" s="219">
        <v>43576</v>
      </c>
      <c r="G9" s="219">
        <v>43933</v>
      </c>
      <c r="H9" s="219">
        <v>44290</v>
      </c>
      <c r="I9" s="219">
        <v>44668</v>
      </c>
      <c r="J9" s="219">
        <v>45025</v>
      </c>
    </row>
    <row r="10" spans="2:30" x14ac:dyDescent="0.3">
      <c r="B10" s="219">
        <v>42115</v>
      </c>
      <c r="C10" s="219">
        <v>42481</v>
      </c>
      <c r="D10" s="219">
        <v>42846</v>
      </c>
      <c r="E10" s="219">
        <v>43211</v>
      </c>
      <c r="F10" s="219">
        <v>43578</v>
      </c>
      <c r="G10" s="219">
        <v>43942</v>
      </c>
      <c r="H10" s="219">
        <v>44307</v>
      </c>
      <c r="I10" s="219">
        <v>44672</v>
      </c>
      <c r="J10" s="219">
        <v>45037</v>
      </c>
    </row>
    <row r="11" spans="2:30" x14ac:dyDescent="0.3">
      <c r="B11" s="219">
        <v>42117</v>
      </c>
      <c r="C11" s="219">
        <v>42483</v>
      </c>
      <c r="D11" s="219">
        <v>42848</v>
      </c>
      <c r="E11" s="219">
        <v>43213</v>
      </c>
      <c r="F11" s="219">
        <v>43586</v>
      </c>
      <c r="G11" s="219">
        <v>43952</v>
      </c>
      <c r="H11" s="219">
        <v>44317</v>
      </c>
      <c r="I11" s="219">
        <v>44682</v>
      </c>
      <c r="J11" s="219">
        <v>45047</v>
      </c>
    </row>
    <row r="12" spans="2:30" x14ac:dyDescent="0.3">
      <c r="B12" s="219">
        <v>42125</v>
      </c>
      <c r="C12" s="219">
        <v>42491</v>
      </c>
      <c r="D12" s="219">
        <v>42856</v>
      </c>
      <c r="E12" s="219">
        <v>43221</v>
      </c>
      <c r="F12" s="219">
        <v>43636</v>
      </c>
      <c r="G12" s="219">
        <v>43993</v>
      </c>
      <c r="H12" s="219">
        <v>44350</v>
      </c>
      <c r="I12" s="219">
        <v>44728</v>
      </c>
      <c r="J12" s="219">
        <v>45085</v>
      </c>
    </row>
    <row r="13" spans="2:30" x14ac:dyDescent="0.3">
      <c r="B13" s="219">
        <v>42159</v>
      </c>
      <c r="C13" s="219">
        <v>42516</v>
      </c>
      <c r="D13" s="219">
        <v>42901</v>
      </c>
      <c r="E13" s="219">
        <v>43251</v>
      </c>
      <c r="F13" s="219">
        <v>43715</v>
      </c>
      <c r="G13" s="219">
        <v>44081</v>
      </c>
      <c r="H13" s="219">
        <v>44446</v>
      </c>
      <c r="I13" s="219">
        <v>44811</v>
      </c>
      <c r="J13" s="219">
        <v>45176</v>
      </c>
    </row>
    <row r="14" spans="2:30" x14ac:dyDescent="0.3">
      <c r="B14" s="219">
        <v>42254</v>
      </c>
      <c r="C14" s="219">
        <v>42620</v>
      </c>
      <c r="D14" s="219">
        <v>42985</v>
      </c>
      <c r="E14" s="219">
        <v>43350</v>
      </c>
      <c r="F14" s="219">
        <v>43750</v>
      </c>
      <c r="G14" s="219">
        <v>44116</v>
      </c>
      <c r="H14" s="219">
        <v>44481</v>
      </c>
      <c r="I14" s="219">
        <v>44846</v>
      </c>
      <c r="J14" s="219">
        <v>45211</v>
      </c>
    </row>
    <row r="15" spans="2:30" x14ac:dyDescent="0.3">
      <c r="B15" s="219">
        <v>42289</v>
      </c>
      <c r="C15" s="219">
        <v>42655</v>
      </c>
      <c r="D15" s="219">
        <v>43020</v>
      </c>
      <c r="E15" s="219">
        <v>43385</v>
      </c>
      <c r="F15" s="219">
        <v>43771</v>
      </c>
      <c r="G15" s="219">
        <v>44137</v>
      </c>
      <c r="H15" s="219">
        <v>44502</v>
      </c>
      <c r="I15" s="219">
        <v>44867</v>
      </c>
      <c r="J15" s="219">
        <v>45232</v>
      </c>
    </row>
    <row r="16" spans="2:30" x14ac:dyDescent="0.3">
      <c r="B16" s="219">
        <v>42310</v>
      </c>
      <c r="C16" s="219">
        <v>42676</v>
      </c>
      <c r="D16" s="219">
        <v>43041</v>
      </c>
      <c r="E16" s="219">
        <v>43406</v>
      </c>
      <c r="F16" s="219">
        <v>43784</v>
      </c>
      <c r="G16" s="219">
        <v>44150</v>
      </c>
      <c r="H16" s="219">
        <v>44515</v>
      </c>
      <c r="I16" s="219">
        <v>44880</v>
      </c>
      <c r="J16" s="219">
        <v>45245</v>
      </c>
    </row>
    <row r="17" spans="2:12" x14ac:dyDescent="0.3">
      <c r="B17" s="219">
        <v>42323</v>
      </c>
      <c r="C17" s="219">
        <v>42689</v>
      </c>
      <c r="D17" s="219">
        <v>43054</v>
      </c>
      <c r="E17" s="219">
        <v>43419</v>
      </c>
      <c r="F17" s="218">
        <v>43789</v>
      </c>
      <c r="G17" s="218">
        <v>44155</v>
      </c>
      <c r="H17" s="218">
        <v>44520</v>
      </c>
      <c r="I17" s="218">
        <v>44885</v>
      </c>
      <c r="J17" s="218">
        <v>45250</v>
      </c>
    </row>
    <row r="18" spans="2:12" x14ac:dyDescent="0.3">
      <c r="B18" s="219">
        <v>42328</v>
      </c>
      <c r="C18" s="219">
        <v>42694</v>
      </c>
      <c r="D18" s="219">
        <v>43059</v>
      </c>
      <c r="E18" s="218">
        <v>43424</v>
      </c>
      <c r="F18" s="218">
        <v>43824</v>
      </c>
      <c r="G18" s="218">
        <v>44190</v>
      </c>
      <c r="H18" s="218">
        <v>44555</v>
      </c>
      <c r="I18" s="218">
        <v>44920</v>
      </c>
      <c r="J18" s="218">
        <v>45285</v>
      </c>
    </row>
    <row r="19" spans="2:12" x14ac:dyDescent="0.3">
      <c r="B19" s="219">
        <v>42363</v>
      </c>
      <c r="C19" s="219">
        <v>42729</v>
      </c>
      <c r="D19" s="219">
        <v>43094</v>
      </c>
      <c r="E19" s="218">
        <v>43459</v>
      </c>
      <c r="F19" s="218"/>
      <c r="G19" s="218"/>
      <c r="H19" s="218"/>
      <c r="I19" s="218"/>
      <c r="J19" s="218"/>
    </row>
    <row r="20" spans="2:12" ht="15.75" thickBot="1" x14ac:dyDescent="0.35">
      <c r="B20" s="217"/>
      <c r="C20" s="217"/>
      <c r="D20" s="217"/>
      <c r="E20" s="217"/>
      <c r="F20" s="217"/>
      <c r="G20" s="217"/>
      <c r="H20" s="217"/>
      <c r="I20" s="217"/>
      <c r="J20" s="217"/>
    </row>
    <row r="21" spans="2:12" ht="15.75" thickBot="1" x14ac:dyDescent="0.35">
      <c r="C21" s="211"/>
      <c r="D21" s="211"/>
    </row>
    <row r="22" spans="2:12" ht="23.25" customHeight="1" x14ac:dyDescent="0.3">
      <c r="B22" s="249" t="s">
        <v>268</v>
      </c>
      <c r="C22" s="250"/>
      <c r="D22" s="250"/>
      <c r="E22" s="250"/>
      <c r="F22" s="250"/>
      <c r="G22" s="250"/>
      <c r="H22" s="250"/>
      <c r="I22" s="250"/>
      <c r="J22" s="251"/>
    </row>
    <row r="23" spans="2:12" x14ac:dyDescent="0.3">
      <c r="B23" s="216">
        <v>2015</v>
      </c>
      <c r="C23" s="216">
        <v>2016</v>
      </c>
      <c r="D23" s="216">
        <v>2017</v>
      </c>
      <c r="E23" s="216">
        <v>2018</v>
      </c>
      <c r="F23" s="216">
        <v>2019</v>
      </c>
      <c r="G23" s="216">
        <v>2020</v>
      </c>
      <c r="H23" s="216">
        <v>2021</v>
      </c>
      <c r="I23" s="216">
        <v>2022</v>
      </c>
      <c r="J23" s="216">
        <v>2023</v>
      </c>
    </row>
    <row r="24" spans="2:12" x14ac:dyDescent="0.3">
      <c r="B24" s="215">
        <v>42034</v>
      </c>
      <c r="C24" s="215">
        <v>42398</v>
      </c>
      <c r="D24" s="215">
        <v>42766</v>
      </c>
      <c r="E24" s="215">
        <v>43131</v>
      </c>
      <c r="F24" s="215">
        <v>43496</v>
      </c>
      <c r="G24" s="215">
        <v>43861</v>
      </c>
      <c r="H24" s="215">
        <v>44225</v>
      </c>
      <c r="I24" s="215">
        <v>44592</v>
      </c>
      <c r="J24" s="215">
        <v>44957</v>
      </c>
    </row>
    <row r="25" spans="2:12" x14ac:dyDescent="0.3">
      <c r="B25" s="213">
        <v>42062</v>
      </c>
      <c r="C25" s="213">
        <v>42426</v>
      </c>
      <c r="D25" s="213">
        <v>42794</v>
      </c>
      <c r="E25" s="213">
        <v>43159</v>
      </c>
      <c r="F25" s="213">
        <v>43524</v>
      </c>
      <c r="G25" s="213">
        <v>43889</v>
      </c>
      <c r="H25" s="213">
        <v>44253</v>
      </c>
      <c r="I25" s="213">
        <v>44620</v>
      </c>
      <c r="J25" s="213">
        <v>44985</v>
      </c>
    </row>
    <row r="26" spans="2:12" x14ac:dyDescent="0.3">
      <c r="B26" s="213">
        <v>42094</v>
      </c>
      <c r="C26" s="213">
        <v>42460</v>
      </c>
      <c r="D26" s="213">
        <v>42825</v>
      </c>
      <c r="E26" s="213">
        <v>43188</v>
      </c>
      <c r="F26" s="213">
        <v>43553</v>
      </c>
      <c r="G26" s="213">
        <v>43921</v>
      </c>
      <c r="H26" s="213">
        <v>44286</v>
      </c>
      <c r="I26" s="213">
        <v>44651</v>
      </c>
      <c r="J26" s="213">
        <v>45016</v>
      </c>
      <c r="L26" s="214"/>
    </row>
    <row r="27" spans="2:12" x14ac:dyDescent="0.3">
      <c r="B27" s="213">
        <v>42124</v>
      </c>
      <c r="C27" s="213">
        <v>42489</v>
      </c>
      <c r="D27" s="213">
        <v>42853</v>
      </c>
      <c r="E27" s="213">
        <v>43220</v>
      </c>
      <c r="F27" s="213">
        <v>43585</v>
      </c>
      <c r="G27" s="213">
        <v>43951</v>
      </c>
      <c r="H27" s="213">
        <v>44316</v>
      </c>
      <c r="I27" s="213">
        <v>44680</v>
      </c>
      <c r="J27" s="213">
        <v>45044</v>
      </c>
    </row>
    <row r="28" spans="2:12" x14ac:dyDescent="0.3">
      <c r="B28" s="213">
        <v>42153</v>
      </c>
      <c r="C28" s="213">
        <v>42521</v>
      </c>
      <c r="D28" s="213">
        <v>42886</v>
      </c>
      <c r="E28" s="213">
        <v>43250</v>
      </c>
      <c r="F28" s="213">
        <v>43616</v>
      </c>
      <c r="G28" s="213">
        <v>43980</v>
      </c>
      <c r="H28" s="213">
        <v>44347</v>
      </c>
      <c r="I28" s="213">
        <v>44712</v>
      </c>
      <c r="J28" s="213">
        <v>45077</v>
      </c>
    </row>
    <row r="29" spans="2:12" x14ac:dyDescent="0.3">
      <c r="B29" s="213">
        <v>42185</v>
      </c>
      <c r="C29" s="213">
        <v>42551</v>
      </c>
      <c r="D29" s="213">
        <v>42916</v>
      </c>
      <c r="E29" s="213">
        <v>43280</v>
      </c>
      <c r="F29" s="213">
        <v>43644</v>
      </c>
      <c r="G29" s="213">
        <v>44012</v>
      </c>
      <c r="H29" s="213">
        <v>44377</v>
      </c>
      <c r="I29" s="213">
        <v>44742</v>
      </c>
      <c r="J29" s="213">
        <v>45107</v>
      </c>
    </row>
    <row r="30" spans="2:12" x14ac:dyDescent="0.3">
      <c r="B30" s="213">
        <v>42216</v>
      </c>
      <c r="C30" s="213">
        <v>42580</v>
      </c>
      <c r="D30" s="213">
        <v>42947</v>
      </c>
      <c r="E30" s="213">
        <v>43312</v>
      </c>
      <c r="F30" s="213">
        <v>43677</v>
      </c>
      <c r="G30" s="213">
        <v>44043</v>
      </c>
      <c r="H30" s="213">
        <v>44407</v>
      </c>
      <c r="I30" s="213">
        <v>44771</v>
      </c>
      <c r="J30" s="213">
        <v>45138</v>
      </c>
    </row>
    <row r="31" spans="2:12" x14ac:dyDescent="0.3">
      <c r="B31" s="213">
        <v>42247</v>
      </c>
      <c r="C31" s="213">
        <v>42613</v>
      </c>
      <c r="D31" s="213">
        <v>42978</v>
      </c>
      <c r="E31" s="213">
        <v>43343</v>
      </c>
      <c r="F31" s="213">
        <v>43707</v>
      </c>
      <c r="G31" s="213">
        <v>44074</v>
      </c>
      <c r="H31" s="213">
        <v>44439</v>
      </c>
      <c r="I31" s="213">
        <v>44804</v>
      </c>
      <c r="J31" s="213">
        <v>45169</v>
      </c>
    </row>
    <row r="32" spans="2:12" x14ac:dyDescent="0.3">
      <c r="B32" s="213">
        <v>42277</v>
      </c>
      <c r="C32" s="213">
        <v>42643</v>
      </c>
      <c r="D32" s="213">
        <v>43007</v>
      </c>
      <c r="E32" s="213">
        <v>43371</v>
      </c>
      <c r="F32" s="213">
        <v>43738</v>
      </c>
      <c r="G32" s="213">
        <v>44104</v>
      </c>
      <c r="H32" s="213">
        <v>44469</v>
      </c>
      <c r="I32" s="213">
        <v>44834</v>
      </c>
      <c r="J32" s="213">
        <v>45198</v>
      </c>
    </row>
    <row r="33" spans="2:10" x14ac:dyDescent="0.3">
      <c r="B33" s="213">
        <v>42307</v>
      </c>
      <c r="C33" s="213">
        <v>42674</v>
      </c>
      <c r="D33" s="213">
        <v>43039</v>
      </c>
      <c r="E33" s="213">
        <v>43404</v>
      </c>
      <c r="F33" s="213">
        <v>43769</v>
      </c>
      <c r="G33" s="213">
        <v>44134</v>
      </c>
      <c r="H33" s="213">
        <v>44498</v>
      </c>
      <c r="I33" s="213">
        <v>44865</v>
      </c>
      <c r="J33" s="213">
        <v>45230</v>
      </c>
    </row>
    <row r="34" spans="2:10" x14ac:dyDescent="0.3">
      <c r="B34" s="213">
        <v>42338</v>
      </c>
      <c r="C34" s="213">
        <v>42704</v>
      </c>
      <c r="D34" s="213">
        <v>43069</v>
      </c>
      <c r="E34" s="213">
        <v>43434</v>
      </c>
      <c r="F34" s="213">
        <v>43798</v>
      </c>
      <c r="G34" s="213">
        <v>44165</v>
      </c>
      <c r="H34" s="213">
        <v>44530</v>
      </c>
      <c r="I34" s="213">
        <v>44895</v>
      </c>
      <c r="J34" s="213">
        <v>45260</v>
      </c>
    </row>
    <row r="35" spans="2:10" ht="15.75" thickBot="1" x14ac:dyDescent="0.35">
      <c r="B35" s="212">
        <v>42369</v>
      </c>
      <c r="C35" s="212">
        <v>42734</v>
      </c>
      <c r="D35" s="212">
        <v>43098</v>
      </c>
      <c r="E35" s="212">
        <v>43465</v>
      </c>
      <c r="F35" s="212">
        <v>43830</v>
      </c>
      <c r="G35" s="212">
        <v>44196</v>
      </c>
      <c r="H35" s="212">
        <v>44561</v>
      </c>
      <c r="I35" s="212">
        <v>44925</v>
      </c>
      <c r="J35" s="212">
        <v>45289</v>
      </c>
    </row>
    <row r="37" spans="2:10" x14ac:dyDescent="0.3">
      <c r="B37" s="176">
        <f t="shared" ref="B37:J37" si="0">WEEKDAY(B24)</f>
        <v>6</v>
      </c>
      <c r="C37" s="176">
        <f t="shared" si="0"/>
        <v>6</v>
      </c>
      <c r="D37" s="176">
        <f t="shared" si="0"/>
        <v>3</v>
      </c>
      <c r="E37" s="176">
        <f t="shared" si="0"/>
        <v>4</v>
      </c>
      <c r="F37" s="176">
        <f t="shared" si="0"/>
        <v>5</v>
      </c>
      <c r="G37" s="176">
        <f t="shared" si="0"/>
        <v>6</v>
      </c>
      <c r="H37" s="176">
        <f t="shared" si="0"/>
        <v>6</v>
      </c>
      <c r="I37" s="176">
        <f t="shared" si="0"/>
        <v>2</v>
      </c>
      <c r="J37" s="176">
        <f t="shared" si="0"/>
        <v>3</v>
      </c>
    </row>
    <row r="38" spans="2:10" x14ac:dyDescent="0.3">
      <c r="B38" s="176">
        <f t="shared" ref="B38:J38" si="1">WEEKDAY(B25)</f>
        <v>6</v>
      </c>
      <c r="C38" s="176">
        <f t="shared" si="1"/>
        <v>6</v>
      </c>
      <c r="D38" s="176">
        <f t="shared" si="1"/>
        <v>3</v>
      </c>
      <c r="E38" s="176">
        <f t="shared" si="1"/>
        <v>4</v>
      </c>
      <c r="F38" s="176">
        <f t="shared" si="1"/>
        <v>5</v>
      </c>
      <c r="G38" s="176">
        <f t="shared" si="1"/>
        <v>6</v>
      </c>
      <c r="H38" s="176">
        <f t="shared" si="1"/>
        <v>6</v>
      </c>
      <c r="I38" s="176">
        <f t="shared" si="1"/>
        <v>2</v>
      </c>
      <c r="J38" s="176">
        <f t="shared" si="1"/>
        <v>3</v>
      </c>
    </row>
    <row r="39" spans="2:10" x14ac:dyDescent="0.3">
      <c r="B39" s="176">
        <f t="shared" ref="B39:J39" si="2">WEEKDAY(B26)</f>
        <v>3</v>
      </c>
      <c r="C39" s="176">
        <f t="shared" si="2"/>
        <v>5</v>
      </c>
      <c r="D39" s="176">
        <f t="shared" si="2"/>
        <v>6</v>
      </c>
      <c r="E39" s="176">
        <f t="shared" si="2"/>
        <v>5</v>
      </c>
      <c r="F39" s="176">
        <f t="shared" si="2"/>
        <v>6</v>
      </c>
      <c r="G39" s="176">
        <f t="shared" si="2"/>
        <v>3</v>
      </c>
      <c r="H39" s="176">
        <f t="shared" si="2"/>
        <v>4</v>
      </c>
      <c r="I39" s="176">
        <f t="shared" si="2"/>
        <v>5</v>
      </c>
      <c r="J39" s="176">
        <f t="shared" si="2"/>
        <v>6</v>
      </c>
    </row>
    <row r="40" spans="2:10" x14ac:dyDescent="0.3">
      <c r="B40" s="176">
        <f t="shared" ref="B40:J40" si="3">WEEKDAY(B27)</f>
        <v>5</v>
      </c>
      <c r="C40" s="176">
        <f t="shared" si="3"/>
        <v>6</v>
      </c>
      <c r="D40" s="176">
        <f t="shared" si="3"/>
        <v>6</v>
      </c>
      <c r="E40" s="176">
        <f t="shared" si="3"/>
        <v>2</v>
      </c>
      <c r="F40" s="176">
        <f t="shared" si="3"/>
        <v>3</v>
      </c>
      <c r="G40" s="176">
        <f t="shared" si="3"/>
        <v>5</v>
      </c>
      <c r="H40" s="176">
        <f t="shared" si="3"/>
        <v>6</v>
      </c>
      <c r="I40" s="176">
        <f t="shared" si="3"/>
        <v>6</v>
      </c>
      <c r="J40" s="176">
        <f t="shared" si="3"/>
        <v>6</v>
      </c>
    </row>
    <row r="41" spans="2:10" x14ac:dyDescent="0.3">
      <c r="B41" s="176">
        <f t="shared" ref="B41:J41" si="4">WEEKDAY(B28)</f>
        <v>6</v>
      </c>
      <c r="C41" s="176">
        <f t="shared" si="4"/>
        <v>3</v>
      </c>
      <c r="D41" s="176">
        <f t="shared" si="4"/>
        <v>4</v>
      </c>
      <c r="E41" s="176">
        <f t="shared" si="4"/>
        <v>4</v>
      </c>
      <c r="F41" s="176">
        <f t="shared" si="4"/>
        <v>6</v>
      </c>
      <c r="G41" s="176">
        <f t="shared" si="4"/>
        <v>6</v>
      </c>
      <c r="H41" s="176">
        <f t="shared" si="4"/>
        <v>2</v>
      </c>
      <c r="I41" s="176">
        <f t="shared" si="4"/>
        <v>3</v>
      </c>
      <c r="J41" s="176">
        <f t="shared" si="4"/>
        <v>4</v>
      </c>
    </row>
    <row r="42" spans="2:10" x14ac:dyDescent="0.3">
      <c r="B42" s="176">
        <f t="shared" ref="B42:J42" si="5">WEEKDAY(B29)</f>
        <v>3</v>
      </c>
      <c r="C42" s="176">
        <f t="shared" si="5"/>
        <v>5</v>
      </c>
      <c r="D42" s="176">
        <f t="shared" si="5"/>
        <v>6</v>
      </c>
      <c r="E42" s="176">
        <f t="shared" si="5"/>
        <v>6</v>
      </c>
      <c r="F42" s="176">
        <f t="shared" si="5"/>
        <v>6</v>
      </c>
      <c r="G42" s="176">
        <f t="shared" si="5"/>
        <v>3</v>
      </c>
      <c r="H42" s="176">
        <f t="shared" si="5"/>
        <v>4</v>
      </c>
      <c r="I42" s="176">
        <f t="shared" si="5"/>
        <v>5</v>
      </c>
      <c r="J42" s="176">
        <f t="shared" si="5"/>
        <v>6</v>
      </c>
    </row>
    <row r="43" spans="2:10" x14ac:dyDescent="0.3">
      <c r="B43" s="176">
        <f t="shared" ref="B43:J43" si="6">WEEKDAY(B30)</f>
        <v>6</v>
      </c>
      <c r="C43" s="176">
        <f t="shared" si="6"/>
        <v>6</v>
      </c>
      <c r="D43" s="176">
        <f t="shared" si="6"/>
        <v>2</v>
      </c>
      <c r="E43" s="176">
        <f t="shared" si="6"/>
        <v>3</v>
      </c>
      <c r="F43" s="176">
        <f t="shared" si="6"/>
        <v>4</v>
      </c>
      <c r="G43" s="176">
        <f t="shared" si="6"/>
        <v>6</v>
      </c>
      <c r="H43" s="176">
        <f t="shared" si="6"/>
        <v>6</v>
      </c>
      <c r="I43" s="176">
        <f t="shared" si="6"/>
        <v>6</v>
      </c>
      <c r="J43" s="176">
        <f t="shared" si="6"/>
        <v>2</v>
      </c>
    </row>
    <row r="44" spans="2:10" x14ac:dyDescent="0.3">
      <c r="B44" s="176">
        <f t="shared" ref="B44:J44" si="7">WEEKDAY(B31)</f>
        <v>2</v>
      </c>
      <c r="C44" s="176">
        <f t="shared" si="7"/>
        <v>4</v>
      </c>
      <c r="D44" s="176">
        <f t="shared" si="7"/>
        <v>5</v>
      </c>
      <c r="E44" s="176">
        <f t="shared" si="7"/>
        <v>6</v>
      </c>
      <c r="F44" s="176">
        <f t="shared" si="7"/>
        <v>6</v>
      </c>
      <c r="G44" s="176">
        <f t="shared" si="7"/>
        <v>2</v>
      </c>
      <c r="H44" s="176">
        <f t="shared" si="7"/>
        <v>3</v>
      </c>
      <c r="I44" s="176">
        <f t="shared" si="7"/>
        <v>4</v>
      </c>
      <c r="J44" s="176">
        <f t="shared" si="7"/>
        <v>5</v>
      </c>
    </row>
    <row r="45" spans="2:10" x14ac:dyDescent="0.3">
      <c r="B45" s="176">
        <f t="shared" ref="B45:J45" si="8">WEEKDAY(B32)</f>
        <v>4</v>
      </c>
      <c r="C45" s="176">
        <f t="shared" si="8"/>
        <v>6</v>
      </c>
      <c r="D45" s="176">
        <f t="shared" si="8"/>
        <v>6</v>
      </c>
      <c r="E45" s="176">
        <f t="shared" si="8"/>
        <v>6</v>
      </c>
      <c r="F45" s="176">
        <f t="shared" si="8"/>
        <v>2</v>
      </c>
      <c r="G45" s="176">
        <f t="shared" si="8"/>
        <v>4</v>
      </c>
      <c r="H45" s="176">
        <f t="shared" si="8"/>
        <v>5</v>
      </c>
      <c r="I45" s="176">
        <f t="shared" si="8"/>
        <v>6</v>
      </c>
      <c r="J45" s="176">
        <f t="shared" si="8"/>
        <v>6</v>
      </c>
    </row>
    <row r="46" spans="2:10" x14ac:dyDescent="0.3">
      <c r="B46" s="176">
        <f t="shared" ref="B46:J46" si="9">WEEKDAY(B33)</f>
        <v>6</v>
      </c>
      <c r="C46" s="176">
        <f t="shared" si="9"/>
        <v>2</v>
      </c>
      <c r="D46" s="176">
        <f t="shared" si="9"/>
        <v>3</v>
      </c>
      <c r="E46" s="176">
        <f t="shared" si="9"/>
        <v>4</v>
      </c>
      <c r="F46" s="176">
        <f t="shared" si="9"/>
        <v>5</v>
      </c>
      <c r="G46" s="176">
        <f t="shared" si="9"/>
        <v>6</v>
      </c>
      <c r="H46" s="176">
        <f t="shared" si="9"/>
        <v>6</v>
      </c>
      <c r="I46" s="176">
        <f t="shared" si="9"/>
        <v>2</v>
      </c>
      <c r="J46" s="176">
        <f t="shared" si="9"/>
        <v>3</v>
      </c>
    </row>
    <row r="47" spans="2:10" x14ac:dyDescent="0.3">
      <c r="B47" s="176">
        <f t="shared" ref="B47:J47" si="10">WEEKDAY(B34)</f>
        <v>2</v>
      </c>
      <c r="C47" s="176">
        <f t="shared" si="10"/>
        <v>4</v>
      </c>
      <c r="D47" s="176">
        <f t="shared" si="10"/>
        <v>5</v>
      </c>
      <c r="E47" s="176">
        <f t="shared" si="10"/>
        <v>6</v>
      </c>
      <c r="F47" s="176">
        <f t="shared" si="10"/>
        <v>6</v>
      </c>
      <c r="G47" s="176">
        <f t="shared" si="10"/>
        <v>2</v>
      </c>
      <c r="H47" s="176">
        <f t="shared" si="10"/>
        <v>3</v>
      </c>
      <c r="I47" s="176">
        <f t="shared" si="10"/>
        <v>4</v>
      </c>
      <c r="J47" s="176">
        <f t="shared" si="10"/>
        <v>5</v>
      </c>
    </row>
    <row r="48" spans="2:10" x14ac:dyDescent="0.3">
      <c r="B48" s="176">
        <f t="shared" ref="B48:J48" si="11">WEEKDAY(B35)</f>
        <v>5</v>
      </c>
      <c r="C48" s="176">
        <f t="shared" si="11"/>
        <v>6</v>
      </c>
      <c r="D48" s="176">
        <f t="shared" si="11"/>
        <v>6</v>
      </c>
      <c r="E48" s="176">
        <f t="shared" si="11"/>
        <v>2</v>
      </c>
      <c r="F48" s="176">
        <f t="shared" si="11"/>
        <v>3</v>
      </c>
      <c r="G48" s="176">
        <f t="shared" si="11"/>
        <v>5</v>
      </c>
      <c r="H48" s="176">
        <f t="shared" si="11"/>
        <v>6</v>
      </c>
      <c r="I48" s="176">
        <f t="shared" si="11"/>
        <v>6</v>
      </c>
      <c r="J48" s="176">
        <f t="shared" si="11"/>
        <v>6</v>
      </c>
    </row>
    <row r="51" s="171" customFormat="1" ht="24" customHeight="1" x14ac:dyDescent="0.25"/>
    <row r="52" s="171" customFormat="1" x14ac:dyDescent="0.25"/>
    <row r="53" s="171" customFormat="1" x14ac:dyDescent="0.25"/>
    <row r="54" s="171" customFormat="1" x14ac:dyDescent="0.25"/>
    <row r="55" s="171" customFormat="1" x14ac:dyDescent="0.25"/>
    <row r="56" s="171" customFormat="1" x14ac:dyDescent="0.25"/>
    <row r="57" s="171" customFormat="1" x14ac:dyDescent="0.25"/>
    <row r="58" s="171" customFormat="1" x14ac:dyDescent="0.25"/>
    <row r="59" s="171" customFormat="1" x14ac:dyDescent="0.25"/>
    <row r="60" s="171" customFormat="1" x14ac:dyDescent="0.25"/>
    <row r="61" s="171" customFormat="1" x14ac:dyDescent="0.25"/>
    <row r="62" s="171" customFormat="1" x14ac:dyDescent="0.25"/>
    <row r="63" s="171" customFormat="1" x14ac:dyDescent="0.25"/>
    <row r="64" s="171" customFormat="1" x14ac:dyDescent="0.25"/>
    <row r="66" spans="3:13" x14ac:dyDescent="0.3"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</row>
  </sheetData>
  <mergeCells count="2">
    <mergeCell ref="B2:J2"/>
    <mergeCell ref="B22:J22"/>
  </mergeCells>
  <conditionalFormatting sqref="B37:J48">
    <cfRule type="cellIs" dxfId="75" priority="1" operator="equal">
      <formula>7</formula>
    </cfRule>
    <cfRule type="cellIs" dxfId="74" priority="2" operator="equal">
      <formula>1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22"/>
  <sheetViews>
    <sheetView showGridLines="0" showRuler="0" zoomScale="90" zoomScaleNormal="90" workbookViewId="0">
      <pane xSplit="2" ySplit="3" topLeftCell="C18" activePane="bottomRight" state="frozen"/>
      <selection pane="topRight" activeCell="C1" sqref="C1"/>
      <selection pane="bottomLeft" activeCell="A4" sqref="A4"/>
      <selection pane="bottomRight" activeCell="F10" sqref="F10"/>
    </sheetView>
  </sheetViews>
  <sheetFormatPr defaultRowHeight="15" x14ac:dyDescent="0.25"/>
  <cols>
    <col min="1" max="2" width="22.5" customWidth="1"/>
    <col min="3" max="3" width="25.625" customWidth="1"/>
    <col min="4" max="4" width="22.625" bestFit="1" customWidth="1"/>
    <col min="5" max="7" width="22.5" customWidth="1"/>
    <col min="8" max="8" width="20" customWidth="1"/>
  </cols>
  <sheetData>
    <row r="1" spans="2:8" ht="45" customHeight="1" x14ac:dyDescent="0.65">
      <c r="B1" s="31">
        <v>2021</v>
      </c>
      <c r="C1" s="252" t="s">
        <v>1</v>
      </c>
      <c r="D1" s="252"/>
      <c r="E1" s="28" t="s">
        <v>96</v>
      </c>
    </row>
    <row r="2" spans="2:8" ht="30" customHeight="1" x14ac:dyDescent="0.25">
      <c r="B2" s="4"/>
      <c r="C2" s="253"/>
      <c r="D2" s="253"/>
      <c r="E2" s="3"/>
    </row>
    <row r="3" spans="2:8" ht="19.5" customHeight="1" thickBot="1" x14ac:dyDescent="0.3">
      <c r="B3" s="42">
        <f t="array" ref="B3:H3">calendário</f>
        <v>44192</v>
      </c>
      <c r="C3" s="42">
        <v>44193</v>
      </c>
      <c r="D3" s="42">
        <v>44194</v>
      </c>
      <c r="E3" s="42">
        <v>44195</v>
      </c>
      <c r="F3" s="42">
        <v>44196</v>
      </c>
      <c r="G3" s="42">
        <v>44197</v>
      </c>
      <c r="H3" s="42">
        <v>44198</v>
      </c>
    </row>
    <row r="4" spans="2:8" ht="24" customHeight="1" thickTop="1" x14ac:dyDescent="0.25">
      <c r="B4" s="43">
        <f t="array" ref="B4:H4">INDEX(calendário,ndx+0)</f>
        <v>44192</v>
      </c>
      <c r="C4" s="43">
        <v>44193</v>
      </c>
      <c r="D4" s="43">
        <v>44194</v>
      </c>
      <c r="E4" s="43">
        <v>44195</v>
      </c>
      <c r="F4" s="43">
        <v>44196</v>
      </c>
      <c r="G4" s="64">
        <v>44197</v>
      </c>
      <c r="H4" s="43">
        <v>44198</v>
      </c>
    </row>
    <row r="5" spans="2:8" ht="48.75" customHeight="1" x14ac:dyDescent="0.25">
      <c r="B5" s="44"/>
      <c r="C5" s="44"/>
      <c r="D5" s="44"/>
      <c r="E5" s="44"/>
      <c r="F5" s="44"/>
      <c r="G5" s="65"/>
      <c r="H5" s="44"/>
    </row>
    <row r="6" spans="2:8" ht="48.75" customHeight="1" x14ac:dyDescent="0.25">
      <c r="B6" s="44"/>
      <c r="C6" s="44"/>
      <c r="D6" s="44"/>
      <c r="E6" s="44"/>
      <c r="F6" s="44"/>
      <c r="G6" s="66"/>
      <c r="H6" s="44"/>
    </row>
    <row r="7" spans="2:8" ht="24" customHeight="1" x14ac:dyDescent="0.25">
      <c r="B7" s="46">
        <f t="array" ref="B7:H7">INDEX(calendário,ndx+1)</f>
        <v>44199</v>
      </c>
      <c r="C7" s="37">
        <v>44200</v>
      </c>
      <c r="D7" s="80">
        <v>44201</v>
      </c>
      <c r="E7" s="37">
        <v>44202</v>
      </c>
      <c r="F7" s="84">
        <v>44203</v>
      </c>
      <c r="G7" s="80">
        <v>44204</v>
      </c>
      <c r="H7" s="46">
        <v>44205</v>
      </c>
    </row>
    <row r="8" spans="2:8" ht="66" customHeight="1" x14ac:dyDescent="0.25">
      <c r="B8" s="44"/>
      <c r="D8" s="32" t="s">
        <v>156</v>
      </c>
      <c r="E8" s="48"/>
      <c r="F8" s="83" t="s">
        <v>125</v>
      </c>
      <c r="G8" s="32" t="s">
        <v>135</v>
      </c>
      <c r="H8" s="44"/>
    </row>
    <row r="9" spans="2:8" ht="75" customHeight="1" x14ac:dyDescent="0.25">
      <c r="B9" s="45"/>
      <c r="C9" s="38"/>
      <c r="D9" s="83" t="s">
        <v>122</v>
      </c>
      <c r="E9" s="94" t="s">
        <v>175</v>
      </c>
      <c r="F9" s="94" t="s">
        <v>226</v>
      </c>
      <c r="G9" s="39" t="s">
        <v>104</v>
      </c>
      <c r="H9" s="45"/>
    </row>
    <row r="10" spans="2:8" ht="24" customHeight="1" x14ac:dyDescent="0.25">
      <c r="B10" s="46">
        <f t="array" ref="B10:H10">INDEX(calendário,ndx+2)</f>
        <v>44206</v>
      </c>
      <c r="C10" s="80">
        <v>44207</v>
      </c>
      <c r="D10" s="119">
        <v>44208</v>
      </c>
      <c r="E10" s="84">
        <v>44209</v>
      </c>
      <c r="F10" s="37">
        <v>44210</v>
      </c>
      <c r="G10" s="80">
        <v>44211</v>
      </c>
      <c r="H10" s="46">
        <v>44212</v>
      </c>
    </row>
    <row r="11" spans="2:8" ht="31.5" customHeight="1" x14ac:dyDescent="0.25">
      <c r="B11" s="44"/>
      <c r="C11" s="95"/>
      <c r="D11" s="118" t="s">
        <v>196</v>
      </c>
      <c r="E11" s="83" t="s">
        <v>123</v>
      </c>
      <c r="F11" s="34"/>
      <c r="G11" s="60" t="s">
        <v>111</v>
      </c>
      <c r="H11" s="44"/>
    </row>
    <row r="12" spans="2:8" ht="51" customHeight="1" x14ac:dyDescent="0.25">
      <c r="B12" s="44"/>
      <c r="C12" s="39" t="s">
        <v>190</v>
      </c>
      <c r="D12" s="123"/>
      <c r="E12" s="118" t="s">
        <v>197</v>
      </c>
      <c r="F12" s="34"/>
      <c r="G12" s="137" t="s">
        <v>206</v>
      </c>
      <c r="H12" s="44"/>
    </row>
    <row r="13" spans="2:8" ht="51" customHeight="1" x14ac:dyDescent="0.25">
      <c r="B13" s="44"/>
      <c r="C13" s="113" t="s">
        <v>177</v>
      </c>
      <c r="D13" s="123"/>
      <c r="E13" s="94" t="s">
        <v>178</v>
      </c>
      <c r="F13" s="61"/>
      <c r="G13" s="118"/>
      <c r="H13" s="44"/>
    </row>
    <row r="14" spans="2:8" ht="87" customHeight="1" x14ac:dyDescent="0.25">
      <c r="B14" s="45"/>
      <c r="C14" s="137" t="s">
        <v>204</v>
      </c>
      <c r="D14" s="136"/>
      <c r="E14" s="94"/>
      <c r="G14" s="94" t="s">
        <v>179</v>
      </c>
      <c r="H14" s="45"/>
    </row>
    <row r="15" spans="2:8" ht="24" customHeight="1" x14ac:dyDescent="0.25">
      <c r="B15" s="46">
        <f t="array" ref="B15:H15">INDEX(calendário,ndx+3)</f>
        <v>44213</v>
      </c>
      <c r="C15" s="80">
        <v>44214</v>
      </c>
      <c r="D15" s="119">
        <v>44215</v>
      </c>
      <c r="E15" s="80">
        <v>44216</v>
      </c>
      <c r="F15" s="37">
        <v>44217</v>
      </c>
      <c r="G15" s="119">
        <v>44218</v>
      </c>
      <c r="H15" s="46">
        <v>44219</v>
      </c>
    </row>
    <row r="16" spans="2:8" ht="60.75" customHeight="1" x14ac:dyDescent="0.25">
      <c r="B16" s="44"/>
      <c r="C16" s="95"/>
      <c r="D16" s="118" t="s">
        <v>201</v>
      </c>
      <c r="E16" s="32" t="s">
        <v>119</v>
      </c>
      <c r="F16" s="34"/>
      <c r="G16" s="137" t="s">
        <v>207</v>
      </c>
      <c r="H16" s="44"/>
    </row>
    <row r="17" spans="2:8" ht="143.25" customHeight="1" x14ac:dyDescent="0.25">
      <c r="B17" s="45"/>
      <c r="C17" s="32" t="s">
        <v>154</v>
      </c>
      <c r="D17" s="123"/>
      <c r="E17" s="94" t="s">
        <v>180</v>
      </c>
      <c r="F17" s="36"/>
      <c r="G17" s="136"/>
      <c r="H17" s="45"/>
    </row>
    <row r="18" spans="2:8" ht="24" customHeight="1" x14ac:dyDescent="0.25">
      <c r="B18" s="46">
        <f t="array" ref="B18:H18">INDEX(calendário,ndx+4)</f>
        <v>44220</v>
      </c>
      <c r="C18" s="80">
        <v>44221</v>
      </c>
      <c r="D18" s="80">
        <v>44222</v>
      </c>
      <c r="E18" s="37">
        <v>44223</v>
      </c>
      <c r="F18" s="37">
        <v>44224</v>
      </c>
      <c r="G18" s="98">
        <v>44225</v>
      </c>
      <c r="H18" s="46">
        <v>44226</v>
      </c>
    </row>
    <row r="19" spans="2:8" ht="117" customHeight="1" x14ac:dyDescent="0.25">
      <c r="B19" s="44"/>
      <c r="C19" s="254" t="s">
        <v>174</v>
      </c>
      <c r="D19" s="32" t="s">
        <v>143</v>
      </c>
      <c r="E19" s="34"/>
      <c r="F19" s="55"/>
      <c r="G19" s="113" t="s">
        <v>202</v>
      </c>
      <c r="H19" s="44"/>
    </row>
    <row r="20" spans="2:8" ht="77.25" customHeight="1" x14ac:dyDescent="0.25">
      <c r="B20" s="45"/>
      <c r="C20" s="255"/>
      <c r="D20" s="94" t="s">
        <v>181</v>
      </c>
      <c r="E20" s="38"/>
      <c r="F20" s="56"/>
      <c r="G20" s="118" t="s">
        <v>203</v>
      </c>
      <c r="H20" s="45"/>
    </row>
    <row r="21" spans="2:8" ht="23.25" customHeight="1" x14ac:dyDescent="0.25">
      <c r="B21" s="46">
        <f t="array" ref="B21:H21">INDEX(calendário,ndx+5)</f>
        <v>44227</v>
      </c>
      <c r="C21" s="37">
        <v>44228</v>
      </c>
      <c r="D21" s="37">
        <v>44229</v>
      </c>
      <c r="E21" s="37">
        <v>44230</v>
      </c>
      <c r="F21" s="37">
        <v>44231</v>
      </c>
      <c r="G21" s="37">
        <v>44232</v>
      </c>
      <c r="H21" s="46">
        <v>44233</v>
      </c>
    </row>
    <row r="22" spans="2:8" ht="51" customHeight="1" x14ac:dyDescent="0.25">
      <c r="B22" s="45"/>
      <c r="C22" s="36"/>
      <c r="D22" s="36"/>
      <c r="E22" s="36"/>
      <c r="F22" s="36"/>
      <c r="G22" s="36"/>
      <c r="H22" s="45"/>
    </row>
  </sheetData>
  <mergeCells count="3">
    <mergeCell ref="C1:D1"/>
    <mergeCell ref="C2:D2"/>
    <mergeCell ref="C19:C20"/>
  </mergeCells>
  <conditionalFormatting sqref="B7:H7 B8 H8">
    <cfRule type="expression" dxfId="73" priority="6">
      <formula>MêsParaExibiçãoNúmero&lt;&gt;MONTH(B7)</formula>
    </cfRule>
  </conditionalFormatting>
  <conditionalFormatting sqref="B10:H10 B12:B13 B11:C11 F11:F13 H11:H13">
    <cfRule type="expression" dxfId="72" priority="5">
      <formula>MêsParaExibiçãoNúmero&lt;&gt;MONTH(B10)</formula>
    </cfRule>
  </conditionalFormatting>
  <conditionalFormatting sqref="B15:H15 B16:C16 F16 H16">
    <cfRule type="expression" dxfId="71" priority="4">
      <formula>MêsParaExibiçãoNúmero&lt;&gt;MONTH(B15)</formula>
    </cfRule>
  </conditionalFormatting>
  <conditionalFormatting sqref="B18:H18 B19 E19 H19">
    <cfRule type="expression" dxfId="70" priority="3">
      <formula>MêsParaExibiçãoNúmero&lt;&gt;MONTH(B18)</formula>
    </cfRule>
  </conditionalFormatting>
  <conditionalFormatting sqref="B21:H21">
    <cfRule type="expression" dxfId="69" priority="2">
      <formula>MêsParaExibiçãoNúmero&lt;&gt;MONTH(B21)</formula>
    </cfRule>
  </conditionalFormatting>
  <conditionalFormatting sqref="B4:H5 B6:F6 H6">
    <cfRule type="expression" dxfId="68" priority="1">
      <formula>MêsParaExibiçãoNúmero&lt;&gt;MONTH(B4)</formula>
    </cfRule>
  </conditionalFormatting>
  <dataValidations count="7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8:B19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fitToPage="1"/>
  </sheetPr>
  <dimension ref="B1:H36"/>
  <sheetViews>
    <sheetView showGridLines="0" showRuler="0" topLeftCell="A13" zoomScale="70" zoomScaleNormal="70" workbookViewId="0">
      <selection activeCell="H19" sqref="H19"/>
    </sheetView>
  </sheetViews>
  <sheetFormatPr defaultRowHeight="15" x14ac:dyDescent="0.25"/>
  <cols>
    <col min="1" max="1" width="2.5" customWidth="1"/>
    <col min="2" max="3" width="20.625" customWidth="1"/>
    <col min="4" max="4" width="26.625" customWidth="1"/>
    <col min="5" max="5" width="26.25" customWidth="1"/>
    <col min="6" max="6" width="25.75" bestFit="1" customWidth="1"/>
    <col min="7" max="7" width="22" customWidth="1"/>
    <col min="8" max="8" width="20.625" customWidth="1"/>
  </cols>
  <sheetData>
    <row r="1" spans="2:8" ht="45" customHeight="1" x14ac:dyDescent="0.65">
      <c r="B1" s="31">
        <v>2021</v>
      </c>
      <c r="C1" s="252" t="s">
        <v>3</v>
      </c>
      <c r="D1" s="252"/>
      <c r="E1" s="28" t="s">
        <v>96</v>
      </c>
    </row>
    <row r="2" spans="2:8" ht="30" customHeight="1" x14ac:dyDescent="0.25">
      <c r="B2" s="1"/>
      <c r="C2" s="253"/>
      <c r="D2" s="253"/>
      <c r="E2" s="3"/>
    </row>
    <row r="3" spans="2:8" ht="19.5" customHeight="1" thickBot="1" x14ac:dyDescent="0.3">
      <c r="B3" s="2">
        <f t="array" ref="B3:H3">calendário</f>
        <v>44227</v>
      </c>
      <c r="C3" s="2">
        <v>44228</v>
      </c>
      <c r="D3" s="2">
        <v>44229</v>
      </c>
      <c r="E3" s="2">
        <v>44230</v>
      </c>
      <c r="F3" s="2">
        <v>44231</v>
      </c>
      <c r="G3" s="2">
        <v>44232</v>
      </c>
      <c r="H3" s="2">
        <v>44233</v>
      </c>
    </row>
    <row r="4" spans="2:8" ht="24" customHeight="1" thickTop="1" x14ac:dyDescent="0.25">
      <c r="B4" s="43">
        <f t="array" ref="B4:H4">INDEX(calendário,ndx+0)</f>
        <v>44227</v>
      </c>
      <c r="C4" s="43">
        <v>44228</v>
      </c>
      <c r="D4" s="47">
        <v>44229</v>
      </c>
      <c r="E4" s="96">
        <v>44230</v>
      </c>
      <c r="F4" s="93">
        <v>44231</v>
      </c>
      <c r="G4" s="43">
        <v>44232</v>
      </c>
      <c r="H4" s="43">
        <v>44233</v>
      </c>
    </row>
    <row r="5" spans="2:8" ht="46.5" customHeight="1" x14ac:dyDescent="0.25">
      <c r="B5" s="44"/>
      <c r="C5" s="38"/>
      <c r="D5" s="85"/>
      <c r="E5" s="113" t="s">
        <v>175</v>
      </c>
      <c r="F5" s="32" t="s">
        <v>153</v>
      </c>
      <c r="G5" s="94" t="s">
        <v>225</v>
      </c>
      <c r="H5" s="44"/>
    </row>
    <row r="6" spans="2:8" ht="90.75" customHeight="1" x14ac:dyDescent="0.25">
      <c r="B6" s="44"/>
      <c r="C6" s="44"/>
      <c r="D6" s="85"/>
      <c r="E6" s="113"/>
      <c r="F6" s="83" t="s">
        <v>171</v>
      </c>
      <c r="G6" s="38"/>
      <c r="H6" s="44"/>
    </row>
    <row r="7" spans="2:8" ht="56.25" customHeight="1" x14ac:dyDescent="0.25">
      <c r="B7" s="45"/>
      <c r="C7" s="45"/>
      <c r="D7" s="45"/>
      <c r="E7" s="113"/>
      <c r="F7" s="94" t="s">
        <v>176</v>
      </c>
      <c r="G7" s="38"/>
      <c r="H7" s="45"/>
    </row>
    <row r="8" spans="2:8" ht="24" customHeight="1" x14ac:dyDescent="0.25">
      <c r="B8" s="46">
        <f t="array" ref="B8:H8">INDEX(calendário,ndx+1)</f>
        <v>44234</v>
      </c>
      <c r="C8" s="132">
        <v>44235</v>
      </c>
      <c r="D8" s="91">
        <v>44236</v>
      </c>
      <c r="E8" s="91">
        <v>44237</v>
      </c>
      <c r="F8" s="90">
        <v>44238</v>
      </c>
      <c r="G8" s="132">
        <v>44239</v>
      </c>
      <c r="H8" s="46">
        <v>44240</v>
      </c>
    </row>
    <row r="9" spans="2:8" ht="53.25" customHeight="1" x14ac:dyDescent="0.25">
      <c r="B9" s="44"/>
      <c r="C9" s="137" t="s">
        <v>204</v>
      </c>
      <c r="D9" s="32" t="s">
        <v>120</v>
      </c>
      <c r="E9" s="126" t="s">
        <v>191</v>
      </c>
      <c r="F9" s="258" t="s">
        <v>123</v>
      </c>
      <c r="G9" s="118" t="s">
        <v>206</v>
      </c>
      <c r="H9" s="44"/>
    </row>
    <row r="10" spans="2:8" ht="48" customHeight="1" x14ac:dyDescent="0.25">
      <c r="B10" s="44"/>
      <c r="C10" s="142"/>
      <c r="D10" s="94" t="s">
        <v>178</v>
      </c>
      <c r="E10" s="118" t="s">
        <v>197</v>
      </c>
      <c r="F10" s="258"/>
      <c r="G10" s="135"/>
      <c r="H10" s="44"/>
    </row>
    <row r="11" spans="2:8" ht="54.75" customHeight="1" x14ac:dyDescent="0.25">
      <c r="B11" s="44"/>
      <c r="C11" s="123"/>
      <c r="D11" s="118" t="s">
        <v>196</v>
      </c>
      <c r="E11" s="127"/>
      <c r="F11" s="259"/>
      <c r="G11" s="123"/>
      <c r="H11" s="44"/>
    </row>
    <row r="12" spans="2:8" ht="24" customHeight="1" x14ac:dyDescent="0.25">
      <c r="B12" s="46">
        <f t="array" ref="B12:H12">INDEX(calendário,ndx+2)</f>
        <v>44241</v>
      </c>
      <c r="C12" s="91">
        <v>44242</v>
      </c>
      <c r="D12" s="160">
        <v>44243</v>
      </c>
      <c r="E12" s="160">
        <v>44244</v>
      </c>
      <c r="F12" s="97">
        <v>44245</v>
      </c>
      <c r="G12" s="91">
        <v>44246</v>
      </c>
      <c r="H12" s="46">
        <v>44247</v>
      </c>
    </row>
    <row r="13" spans="2:8" ht="58.5" customHeight="1" x14ac:dyDescent="0.25">
      <c r="B13" s="44"/>
      <c r="C13" s="60" t="s">
        <v>155</v>
      </c>
      <c r="D13" s="161" t="s">
        <v>158</v>
      </c>
      <c r="E13" s="161" t="s">
        <v>159</v>
      </c>
      <c r="F13" s="114" t="s">
        <v>182</v>
      </c>
      <c r="G13" s="32" t="s">
        <v>119</v>
      </c>
      <c r="H13" s="44"/>
    </row>
    <row r="14" spans="2:8" ht="63.75" customHeight="1" x14ac:dyDescent="0.25">
      <c r="B14" s="50"/>
      <c r="C14" s="262" t="s">
        <v>183</v>
      </c>
      <c r="D14" s="162"/>
      <c r="E14" s="163"/>
      <c r="F14" s="118" t="s">
        <v>199</v>
      </c>
      <c r="G14" s="92" t="s">
        <v>124</v>
      </c>
      <c r="H14" s="45"/>
    </row>
    <row r="15" spans="2:8" ht="156.75" customHeight="1" x14ac:dyDescent="0.25">
      <c r="B15" s="50"/>
      <c r="C15" s="263"/>
      <c r="D15" s="162"/>
      <c r="E15" s="260"/>
      <c r="F15" s="118"/>
      <c r="G15" s="94" t="s">
        <v>180</v>
      </c>
      <c r="H15" s="45"/>
    </row>
    <row r="16" spans="2:8" ht="63.75" customHeight="1" x14ac:dyDescent="0.25">
      <c r="B16" s="50"/>
      <c r="C16" s="264"/>
      <c r="D16" s="162"/>
      <c r="E16" s="261"/>
      <c r="F16" s="118"/>
      <c r="G16" s="118" t="s">
        <v>221</v>
      </c>
      <c r="H16" s="45"/>
    </row>
    <row r="17" spans="2:8" ht="24" customHeight="1" x14ac:dyDescent="0.25">
      <c r="B17" s="46">
        <f t="array" ref="B17:H17">INDEX(calendário,ndx+3)</f>
        <v>44248</v>
      </c>
      <c r="C17" s="91">
        <v>44249</v>
      </c>
      <c r="D17" s="91">
        <v>44250</v>
      </c>
      <c r="E17" s="46">
        <v>44251</v>
      </c>
      <c r="F17" s="91">
        <v>44252</v>
      </c>
      <c r="G17" s="97">
        <v>44253</v>
      </c>
      <c r="H17" s="46">
        <v>44254</v>
      </c>
    </row>
    <row r="18" spans="2:8" ht="120" customHeight="1" x14ac:dyDescent="0.25">
      <c r="B18" s="44"/>
      <c r="C18" s="32" t="s">
        <v>144</v>
      </c>
      <c r="D18" s="256" t="s">
        <v>143</v>
      </c>
      <c r="F18" s="32" t="s">
        <v>137</v>
      </c>
      <c r="G18" s="113" t="s">
        <v>202</v>
      </c>
      <c r="H18" s="44"/>
    </row>
    <row r="19" spans="2:8" ht="162.75" customHeight="1" x14ac:dyDescent="0.25">
      <c r="B19" s="44"/>
      <c r="C19" s="137" t="s">
        <v>207</v>
      </c>
      <c r="D19" s="256"/>
      <c r="F19" s="94" t="s">
        <v>181</v>
      </c>
      <c r="G19" s="118" t="s">
        <v>203</v>
      </c>
      <c r="H19" s="44"/>
    </row>
    <row r="20" spans="2:8" ht="165.75" customHeight="1" x14ac:dyDescent="0.25">
      <c r="B20" s="44"/>
      <c r="D20" s="257"/>
      <c r="F20" s="94"/>
      <c r="G20" s="123"/>
      <c r="H20" s="44"/>
    </row>
    <row r="21" spans="2:8" ht="24" customHeight="1" x14ac:dyDescent="0.25">
      <c r="B21" s="46">
        <f t="array" ref="B21:H21">INDEX(calendário,ndx+4)</f>
        <v>44255</v>
      </c>
      <c r="C21" s="46">
        <v>44256</v>
      </c>
      <c r="D21" s="46">
        <v>44257</v>
      </c>
      <c r="E21" s="37">
        <v>44258</v>
      </c>
      <c r="F21" s="37">
        <v>44259</v>
      </c>
      <c r="G21" s="37">
        <v>44260</v>
      </c>
      <c r="H21" s="46">
        <v>44261</v>
      </c>
    </row>
    <row r="22" spans="2:8" ht="65.25" customHeight="1" x14ac:dyDescent="0.25">
      <c r="B22" s="45"/>
      <c r="D22" s="52"/>
      <c r="E22" s="38"/>
      <c r="F22" s="38"/>
      <c r="G22" s="38"/>
      <c r="H22" s="45"/>
    </row>
    <row r="23" spans="2:8" ht="23.25" customHeight="1" x14ac:dyDescent="0.25">
      <c r="B23" s="46">
        <f t="array" ref="B23:H23">INDEX(calendário,ndx+5)</f>
        <v>44262</v>
      </c>
      <c r="C23" s="46">
        <v>44263</v>
      </c>
      <c r="D23" s="46">
        <v>44264</v>
      </c>
      <c r="E23" s="37">
        <v>44265</v>
      </c>
      <c r="F23" s="37">
        <v>44266</v>
      </c>
      <c r="G23" s="37">
        <v>44267</v>
      </c>
      <c r="H23" s="46">
        <v>44268</v>
      </c>
    </row>
    <row r="24" spans="2:8" ht="51" customHeight="1" x14ac:dyDescent="0.25">
      <c r="B24" s="45"/>
      <c r="C24" s="45"/>
      <c r="D24" s="45"/>
      <c r="E24" s="45"/>
      <c r="F24" s="45"/>
      <c r="G24" s="45"/>
      <c r="H24" s="45"/>
    </row>
    <row r="25" spans="2:8" x14ac:dyDescent="0.25">
      <c r="B25" s="40"/>
      <c r="C25" s="40"/>
      <c r="D25" s="40"/>
      <c r="E25" s="40"/>
      <c r="F25" s="40"/>
      <c r="G25" s="40"/>
      <c r="H25" s="40"/>
    </row>
    <row r="26" spans="2:8" x14ac:dyDescent="0.25">
      <c r="B26" s="40"/>
      <c r="C26" s="40"/>
      <c r="D26" s="40"/>
      <c r="E26" s="40"/>
      <c r="F26" s="40"/>
      <c r="G26" s="40"/>
      <c r="H26" s="40"/>
    </row>
    <row r="27" spans="2:8" x14ac:dyDescent="0.25">
      <c r="B27" s="40"/>
      <c r="C27" s="40"/>
      <c r="D27" s="40"/>
      <c r="E27" s="40"/>
      <c r="F27" s="40"/>
      <c r="G27" s="40"/>
      <c r="H27" s="40"/>
    </row>
    <row r="28" spans="2:8" x14ac:dyDescent="0.25">
      <c r="B28" s="40"/>
      <c r="C28" s="40"/>
      <c r="D28" s="40"/>
      <c r="E28" s="40"/>
      <c r="F28" s="40"/>
      <c r="G28" s="40"/>
      <c r="H28" s="40"/>
    </row>
    <row r="29" spans="2:8" x14ac:dyDescent="0.25">
      <c r="B29" s="40"/>
      <c r="C29" s="40"/>
      <c r="D29" s="40"/>
      <c r="E29" s="40"/>
      <c r="F29" s="40"/>
      <c r="G29" s="40"/>
      <c r="H29" s="40"/>
    </row>
    <row r="30" spans="2:8" x14ac:dyDescent="0.25">
      <c r="B30" s="40"/>
      <c r="C30" s="40"/>
      <c r="D30" s="40"/>
      <c r="E30" s="40"/>
      <c r="F30" s="40"/>
      <c r="G30" s="40"/>
      <c r="H30" s="40"/>
    </row>
    <row r="31" spans="2:8" x14ac:dyDescent="0.25">
      <c r="B31" s="40"/>
      <c r="C31" s="40"/>
      <c r="D31" s="40"/>
      <c r="E31" s="40"/>
      <c r="F31" s="40"/>
      <c r="G31" s="40"/>
      <c r="H31" s="40"/>
    </row>
    <row r="32" spans="2:8" x14ac:dyDescent="0.25">
      <c r="B32" s="40"/>
      <c r="C32" s="40"/>
      <c r="D32" s="40"/>
      <c r="E32" s="40"/>
      <c r="F32" s="40"/>
      <c r="G32" s="40"/>
      <c r="H32" s="40"/>
    </row>
    <row r="33" spans="2:8" x14ac:dyDescent="0.25">
      <c r="B33" s="40"/>
      <c r="C33" s="40"/>
      <c r="D33" s="40"/>
      <c r="E33" s="40"/>
      <c r="F33" s="40"/>
      <c r="G33" s="40"/>
      <c r="H33" s="40"/>
    </row>
    <row r="34" spans="2:8" x14ac:dyDescent="0.25">
      <c r="B34" s="40"/>
      <c r="C34" s="40"/>
      <c r="D34" s="40"/>
      <c r="E34" s="40"/>
      <c r="F34" s="40"/>
      <c r="G34" s="40"/>
      <c r="H34" s="40"/>
    </row>
    <row r="35" spans="2:8" x14ac:dyDescent="0.25">
      <c r="B35" s="40"/>
      <c r="C35" s="40"/>
      <c r="D35" s="40"/>
      <c r="E35" s="40"/>
      <c r="F35" s="40"/>
      <c r="G35" s="40"/>
      <c r="H35" s="40"/>
    </row>
    <row r="36" spans="2:8" x14ac:dyDescent="0.25">
      <c r="B36" s="40"/>
      <c r="C36" s="40"/>
      <c r="D36" s="40"/>
      <c r="E36" s="40"/>
      <c r="F36" s="40"/>
      <c r="G36" s="40"/>
      <c r="H36" s="40"/>
    </row>
  </sheetData>
  <mergeCells count="6">
    <mergeCell ref="D18:D20"/>
    <mergeCell ref="C1:D1"/>
    <mergeCell ref="C2:D2"/>
    <mergeCell ref="F9:F11"/>
    <mergeCell ref="E15:E16"/>
    <mergeCell ref="C14:C16"/>
  </mergeCells>
  <conditionalFormatting sqref="B8:H8 B11 B10:C10 H9:H11 B9">
    <cfRule type="expression" dxfId="67" priority="8">
      <formula>MêsParaExibiçãoNúmero&lt;&gt;MONTH(B8)</formula>
    </cfRule>
  </conditionalFormatting>
  <conditionalFormatting sqref="B12:H12 B13 H13 D13">
    <cfRule type="expression" dxfId="66" priority="7">
      <formula>MêsParaExibiçãoNúmero&lt;&gt;MONTH(B12)</formula>
    </cfRule>
  </conditionalFormatting>
  <conditionalFormatting sqref="B17:H17 H18:H20 B18:B20">
    <cfRule type="expression" dxfId="65" priority="6">
      <formula>MêsParaExibiçãoNúmero&lt;&gt;MONTH(B17)</formula>
    </cfRule>
  </conditionalFormatting>
  <conditionalFormatting sqref="B21:H21">
    <cfRule type="expression" dxfId="64" priority="5">
      <formula>MêsParaExibiçãoNúmero&lt;&gt;MONTH(B21)</formula>
    </cfRule>
  </conditionalFormatting>
  <conditionalFormatting sqref="B23:H23">
    <cfRule type="expression" dxfId="63" priority="4">
      <formula>MêsParaExibiçãoNúmero&lt;&gt;MONTH(B23)</formula>
    </cfRule>
  </conditionalFormatting>
  <conditionalFormatting sqref="B4:H4 B6:D6 H5:H6 B5 D5">
    <cfRule type="expression" dxfId="62" priority="3">
      <formula>MêsParaExibiçãoNúmero&lt;&gt;MONTH(B4)</formula>
    </cfRule>
  </conditionalFormatting>
  <conditionalFormatting sqref="E13">
    <cfRule type="expression" dxfId="61" priority="1">
      <formula>MêsParaExibiçãoNúmero&lt;&gt;MONTH(E13)</formula>
    </cfRule>
  </conditionalFormatting>
  <dataValidations count="8"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Insira as anotações diárias nesta célula. As linhas 5, 7, 9, 11, 13 e 15 têm células abaixo do dia da semana para as anotações diárias" sqref="B7"/>
    <dataValidation allowBlank="1" showInputMessage="1" showErrorMessage="1" prompt="As linhas 12 e 14 podem conter datas do mês seguinte se o final deste mês terminar em qualquer uma das linhas" sqref="B21"/>
  </dataValidations>
  <printOptions horizontalCentered="1"/>
  <pageMargins left="0.45" right="0.45" top="0.4" bottom="0.5" header="0.3" footer="0.3"/>
  <pageSetup paperSize="9" scale="67" orientation="landscape" horizontalDpi="4294967293" verticalDpi="4294967293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29"/>
  <sheetViews>
    <sheetView showGridLines="0" showRuler="0" topLeftCell="A13" zoomScale="80" zoomScaleNormal="80" workbookViewId="0">
      <selection activeCell="D16" sqref="D16"/>
    </sheetView>
  </sheetViews>
  <sheetFormatPr defaultRowHeight="15" x14ac:dyDescent="0.25"/>
  <cols>
    <col min="1" max="1" width="2.5" customWidth="1"/>
    <col min="2" max="3" width="20.625" customWidth="1"/>
    <col min="4" max="4" width="25" customWidth="1"/>
    <col min="5" max="5" width="20.625" customWidth="1"/>
    <col min="6" max="6" width="22.375" customWidth="1"/>
    <col min="7" max="7" width="20.625" customWidth="1"/>
    <col min="8" max="8" width="18.125" customWidth="1"/>
  </cols>
  <sheetData>
    <row r="1" spans="2:8" ht="45" customHeight="1" x14ac:dyDescent="0.65">
      <c r="B1" s="31">
        <v>2021</v>
      </c>
      <c r="C1" s="252" t="s">
        <v>2</v>
      </c>
      <c r="D1" s="252"/>
      <c r="E1" s="28" t="s">
        <v>96</v>
      </c>
    </row>
    <row r="2" spans="2:8" ht="30" customHeight="1" x14ac:dyDescent="0.25">
      <c r="B2" s="4"/>
      <c r="C2" s="253"/>
      <c r="D2" s="253"/>
      <c r="E2" s="3"/>
    </row>
    <row r="3" spans="2:8" ht="19.5" customHeight="1" thickBot="1" x14ac:dyDescent="0.3">
      <c r="B3" s="2">
        <f t="array" ref="B3:H3">calendário</f>
        <v>44255</v>
      </c>
      <c r="C3" s="2">
        <v>44256</v>
      </c>
      <c r="D3" s="2">
        <v>44257</v>
      </c>
      <c r="E3" s="2">
        <v>44258</v>
      </c>
      <c r="F3" s="2">
        <v>44259</v>
      </c>
      <c r="G3" s="2">
        <v>44260</v>
      </c>
      <c r="H3" s="2">
        <v>44261</v>
      </c>
    </row>
    <row r="4" spans="2:8" ht="24" customHeight="1" thickTop="1" x14ac:dyDescent="0.25">
      <c r="B4" s="13">
        <f t="array" ref="B4:H4">INDEX(calendário,ndx+0)</f>
        <v>44255</v>
      </c>
      <c r="C4" s="13">
        <v>44256</v>
      </c>
      <c r="D4" s="13">
        <v>44257</v>
      </c>
      <c r="E4" s="77">
        <v>44258</v>
      </c>
      <c r="F4" s="100">
        <v>44259</v>
      </c>
      <c r="G4" s="13">
        <v>44260</v>
      </c>
      <c r="H4" s="13">
        <v>44261</v>
      </c>
    </row>
    <row r="5" spans="2:8" ht="51" x14ac:dyDescent="0.25">
      <c r="B5" s="44"/>
      <c r="C5" s="34"/>
      <c r="D5" s="38"/>
      <c r="E5" s="63" t="s">
        <v>152</v>
      </c>
      <c r="F5" s="94" t="s">
        <v>176</v>
      </c>
      <c r="G5" s="48"/>
      <c r="H5" s="44"/>
    </row>
    <row r="6" spans="2:8" ht="89.25" x14ac:dyDescent="0.25">
      <c r="B6" s="44"/>
      <c r="C6" s="34"/>
      <c r="D6" s="34"/>
      <c r="E6" s="94" t="s">
        <v>175</v>
      </c>
      <c r="F6" s="83" t="s">
        <v>171</v>
      </c>
      <c r="G6" s="94" t="s">
        <v>225</v>
      </c>
      <c r="H6" s="44"/>
    </row>
    <row r="7" spans="2:8" ht="24" customHeight="1" x14ac:dyDescent="0.25">
      <c r="B7" s="46">
        <f t="array" ref="B7:H7">INDEX(calendário,ndx+1)</f>
        <v>44262</v>
      </c>
      <c r="C7" s="71">
        <v>44263</v>
      </c>
      <c r="D7" s="80">
        <v>44264</v>
      </c>
      <c r="E7" s="80">
        <v>44265</v>
      </c>
      <c r="F7" s="84">
        <v>44266</v>
      </c>
      <c r="G7" s="119">
        <v>44267</v>
      </c>
      <c r="H7" s="46">
        <v>44268</v>
      </c>
    </row>
    <row r="8" spans="2:8" ht="63.75" x14ac:dyDescent="0.25">
      <c r="C8" s="72" t="s">
        <v>160</v>
      </c>
      <c r="D8" s="120" t="s">
        <v>106</v>
      </c>
      <c r="E8" s="39" t="s">
        <v>191</v>
      </c>
      <c r="F8" s="265" t="s">
        <v>123</v>
      </c>
      <c r="G8" s="118" t="s">
        <v>216</v>
      </c>
      <c r="H8" s="44"/>
    </row>
    <row r="9" spans="2:8" ht="38.25" x14ac:dyDescent="0.25">
      <c r="B9" s="121"/>
      <c r="C9" s="118" t="s">
        <v>208</v>
      </c>
      <c r="D9" s="118" t="s">
        <v>209</v>
      </c>
      <c r="E9" s="94" t="s">
        <v>178</v>
      </c>
      <c r="F9" s="265"/>
      <c r="G9" s="133"/>
      <c r="H9" s="44"/>
    </row>
    <row r="10" spans="2:8" ht="39" customHeight="1" x14ac:dyDescent="0.25">
      <c r="B10" s="45"/>
      <c r="C10" s="144"/>
      <c r="D10" s="123"/>
      <c r="E10" s="118" t="s">
        <v>197</v>
      </c>
      <c r="F10" s="266"/>
      <c r="G10" s="134"/>
      <c r="H10" s="45"/>
    </row>
    <row r="11" spans="2:8" ht="24" customHeight="1" x14ac:dyDescent="0.25">
      <c r="B11" s="46">
        <f t="array" ref="B11:H11">INDEX(calendário,ndx+2)</f>
        <v>44269</v>
      </c>
      <c r="C11" s="80">
        <v>44270</v>
      </c>
      <c r="D11" s="98">
        <v>44271</v>
      </c>
      <c r="E11" s="80">
        <v>44272</v>
      </c>
      <c r="F11" s="119">
        <v>44273</v>
      </c>
      <c r="G11" s="80">
        <v>44274</v>
      </c>
      <c r="H11" s="46">
        <v>44275</v>
      </c>
    </row>
    <row r="12" spans="2:8" ht="51" customHeight="1" x14ac:dyDescent="0.25">
      <c r="B12" s="44"/>
      <c r="C12" s="60" t="s">
        <v>111</v>
      </c>
      <c r="D12" s="113" t="s">
        <v>182</v>
      </c>
      <c r="E12" s="256" t="s">
        <v>154</v>
      </c>
      <c r="F12" s="118" t="s">
        <v>205</v>
      </c>
      <c r="G12" s="138" t="s">
        <v>119</v>
      </c>
      <c r="H12" s="44"/>
    </row>
    <row r="13" spans="2:8" ht="165" customHeight="1" x14ac:dyDescent="0.25">
      <c r="B13" s="44"/>
      <c r="C13" s="60"/>
      <c r="D13" s="165"/>
      <c r="E13" s="256"/>
      <c r="F13" s="118"/>
      <c r="G13" s="94" t="s">
        <v>180</v>
      </c>
      <c r="H13" s="44"/>
    </row>
    <row r="14" spans="2:8" ht="51" customHeight="1" x14ac:dyDescent="0.25">
      <c r="B14" s="45"/>
      <c r="C14" s="94" t="s">
        <v>183</v>
      </c>
      <c r="D14" s="118" t="s">
        <v>199</v>
      </c>
      <c r="E14" s="257"/>
      <c r="F14" s="123"/>
      <c r="G14" s="118" t="s">
        <v>210</v>
      </c>
      <c r="H14" s="45"/>
    </row>
    <row r="15" spans="2:8" ht="24" customHeight="1" x14ac:dyDescent="0.25">
      <c r="B15" s="46">
        <f t="array" ref="B15:H15">INDEX(calendário,ndx+3)</f>
        <v>44276</v>
      </c>
      <c r="C15" s="158">
        <v>44277</v>
      </c>
      <c r="D15" s="37">
        <v>44278</v>
      </c>
      <c r="E15" s="37">
        <v>44279</v>
      </c>
      <c r="F15" s="80">
        <v>44280</v>
      </c>
      <c r="G15" s="80">
        <v>44281</v>
      </c>
      <c r="H15" s="46">
        <v>44282</v>
      </c>
    </row>
    <row r="16" spans="2:8" ht="127.5" customHeight="1" x14ac:dyDescent="0.25">
      <c r="B16" s="44"/>
      <c r="C16" s="267"/>
      <c r="D16" s="34"/>
      <c r="F16" s="107" t="s">
        <v>137</v>
      </c>
      <c r="G16" s="138" t="s">
        <v>143</v>
      </c>
      <c r="H16" s="44"/>
    </row>
    <row r="17" spans="2:8" ht="50.25" customHeight="1" x14ac:dyDescent="0.25">
      <c r="B17" s="44"/>
      <c r="C17" s="268"/>
      <c r="D17" s="38"/>
      <c r="E17" s="34"/>
      <c r="F17" s="94" t="s">
        <v>181</v>
      </c>
      <c r="G17" s="138"/>
      <c r="H17" s="44"/>
    </row>
    <row r="18" spans="2:8" ht="24" customHeight="1" x14ac:dyDescent="0.25">
      <c r="B18" s="46">
        <f t="array" ref="B18:H18">INDEX(calendário,ndx+4)</f>
        <v>44283</v>
      </c>
      <c r="C18" s="46">
        <v>44284</v>
      </c>
      <c r="D18" s="97">
        <v>44285</v>
      </c>
      <c r="E18" s="97">
        <v>44286</v>
      </c>
      <c r="F18" s="46">
        <v>44287</v>
      </c>
      <c r="G18" s="46">
        <v>44288</v>
      </c>
      <c r="H18" s="46">
        <v>44289</v>
      </c>
    </row>
    <row r="19" spans="2:8" ht="51" x14ac:dyDescent="0.25">
      <c r="B19" s="44"/>
      <c r="C19" s="44"/>
      <c r="D19" s="94" t="s">
        <v>184</v>
      </c>
      <c r="E19" s="94" t="s">
        <v>185</v>
      </c>
      <c r="F19" s="49"/>
      <c r="G19" s="44"/>
      <c r="H19" s="44"/>
    </row>
    <row r="20" spans="2:8" ht="59.25" customHeight="1" x14ac:dyDescent="0.25">
      <c r="B20" s="45"/>
      <c r="C20" s="48"/>
      <c r="D20" s="94"/>
      <c r="E20" s="118" t="s">
        <v>203</v>
      </c>
      <c r="G20" s="45"/>
      <c r="H20" s="45"/>
    </row>
    <row r="21" spans="2:8" ht="23.25" customHeight="1" x14ac:dyDescent="0.25">
      <c r="B21" s="46">
        <f t="array" ref="B21:H21">INDEX(calendário,ndx+5)</f>
        <v>44290</v>
      </c>
      <c r="C21" s="46">
        <v>44291</v>
      </c>
      <c r="D21" s="46">
        <v>44292</v>
      </c>
      <c r="E21" s="46">
        <v>44293</v>
      </c>
      <c r="F21" s="46">
        <v>44294</v>
      </c>
      <c r="G21" s="46">
        <v>44295</v>
      </c>
      <c r="H21" s="46">
        <v>44296</v>
      </c>
    </row>
    <row r="22" spans="2:8" ht="51" customHeight="1" x14ac:dyDescent="0.25">
      <c r="B22" s="45"/>
      <c r="C22" s="45"/>
      <c r="D22" s="45"/>
      <c r="E22" s="45"/>
      <c r="F22" s="45"/>
      <c r="G22" s="45"/>
      <c r="H22" s="45"/>
    </row>
    <row r="23" spans="2:8" x14ac:dyDescent="0.25">
      <c r="B23" s="40"/>
      <c r="C23" s="40"/>
      <c r="D23" s="40"/>
      <c r="E23" s="40"/>
      <c r="F23" s="40"/>
      <c r="G23" s="40"/>
      <c r="H23" s="40"/>
    </row>
    <row r="24" spans="2:8" x14ac:dyDescent="0.25">
      <c r="B24" s="40"/>
      <c r="C24" s="40"/>
      <c r="D24" s="40"/>
      <c r="E24" s="40"/>
      <c r="F24" s="40"/>
      <c r="G24" s="40"/>
      <c r="H24" s="40"/>
    </row>
    <row r="25" spans="2:8" x14ac:dyDescent="0.25">
      <c r="B25" s="40"/>
      <c r="C25" s="40"/>
      <c r="D25" s="40"/>
      <c r="E25" s="40"/>
      <c r="F25" s="40"/>
      <c r="G25" s="40"/>
      <c r="H25" s="40"/>
    </row>
    <row r="26" spans="2:8" x14ac:dyDescent="0.25">
      <c r="B26" s="40"/>
      <c r="C26" s="40"/>
      <c r="D26" s="40"/>
      <c r="E26" s="40"/>
      <c r="F26" s="40"/>
      <c r="G26" s="40"/>
      <c r="H26" s="40"/>
    </row>
    <row r="27" spans="2:8" x14ac:dyDescent="0.25">
      <c r="B27" s="40"/>
      <c r="C27" s="40"/>
      <c r="D27" s="40"/>
      <c r="E27" s="40"/>
      <c r="F27" s="40"/>
      <c r="G27" s="40"/>
      <c r="H27" s="40"/>
    </row>
    <row r="28" spans="2:8" x14ac:dyDescent="0.25">
      <c r="B28" s="40"/>
      <c r="C28" s="40"/>
      <c r="D28" s="40"/>
      <c r="E28" s="40"/>
      <c r="F28" s="40"/>
      <c r="G28" s="40"/>
      <c r="H28" s="40"/>
    </row>
    <row r="29" spans="2:8" x14ac:dyDescent="0.25">
      <c r="B29" s="40"/>
      <c r="C29" s="40"/>
      <c r="D29" s="40"/>
      <c r="E29" s="40"/>
      <c r="F29" s="40"/>
      <c r="G29" s="40"/>
      <c r="H29" s="40"/>
    </row>
  </sheetData>
  <mergeCells count="5">
    <mergeCell ref="F8:F10"/>
    <mergeCell ref="C16:C17"/>
    <mergeCell ref="C1:D1"/>
    <mergeCell ref="C2:D2"/>
    <mergeCell ref="E12:E14"/>
  </mergeCells>
  <conditionalFormatting sqref="B7:H7 G9:H9 H8">
    <cfRule type="expression" dxfId="60" priority="6">
      <formula>MêsParaExibiçãoNúmero&lt;&gt;MONTH(B7)</formula>
    </cfRule>
  </conditionalFormatting>
  <conditionalFormatting sqref="B11:H11 B12:B13 H12:H13">
    <cfRule type="expression" dxfId="59" priority="5">
      <formula>MêsParaExibiçãoNúmero&lt;&gt;MONTH(B11)</formula>
    </cfRule>
  </conditionalFormatting>
  <conditionalFormatting sqref="B15:H15 E17 B16:B17 H16:H17 D16">
    <cfRule type="expression" dxfId="58" priority="4">
      <formula>MêsParaExibiçãoNúmero&lt;&gt;MONTH(B15)</formula>
    </cfRule>
  </conditionalFormatting>
  <conditionalFormatting sqref="B18:H18 B19:C19 F19:H19">
    <cfRule type="expression" dxfId="57" priority="3">
      <formula>MêsParaExibiçãoNúmero&lt;&gt;MONTH(B18)</formula>
    </cfRule>
  </conditionalFormatting>
  <conditionalFormatting sqref="B21:H21">
    <cfRule type="expression" dxfId="56" priority="2">
      <formula>MêsParaExibiçãoNúmero&lt;&gt;MONTH(B21)</formula>
    </cfRule>
  </conditionalFormatting>
  <conditionalFormatting sqref="B4:H4 B5:C5 H5:H6 B6:D6 E5">
    <cfRule type="expression" dxfId="55" priority="1">
      <formula>MêsParaExibiçãoNúmero&lt;&gt;MONTH(B4)</formula>
    </cfRule>
  </conditionalFormatting>
  <dataValidations count="7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18:B19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I26"/>
  <sheetViews>
    <sheetView showGridLines="0" showRuler="0" topLeftCell="A13" zoomScale="70" zoomScaleNormal="70" workbookViewId="0">
      <selection activeCell="E12" sqref="E12"/>
    </sheetView>
  </sheetViews>
  <sheetFormatPr defaultRowHeight="15" x14ac:dyDescent="0.25"/>
  <cols>
    <col min="1" max="1" width="2.5" customWidth="1"/>
    <col min="2" max="2" width="20.625" customWidth="1"/>
    <col min="3" max="3" width="22.25" customWidth="1"/>
    <col min="4" max="6" width="20.625" customWidth="1"/>
    <col min="7" max="7" width="31.125" customWidth="1"/>
    <col min="8" max="8" width="18.25" customWidth="1"/>
  </cols>
  <sheetData>
    <row r="1" spans="2:9" ht="45" customHeight="1" x14ac:dyDescent="0.65">
      <c r="B1" s="31">
        <v>2021</v>
      </c>
      <c r="C1" s="252" t="s">
        <v>89</v>
      </c>
      <c r="D1" s="252"/>
      <c r="E1" s="28" t="s">
        <v>96</v>
      </c>
    </row>
    <row r="2" spans="2:9" ht="30" customHeight="1" x14ac:dyDescent="0.25">
      <c r="B2" s="5"/>
      <c r="C2" s="253"/>
      <c r="D2" s="253"/>
      <c r="E2" s="3"/>
    </row>
    <row r="3" spans="2:9" ht="19.5" customHeight="1" thickBot="1" x14ac:dyDescent="0.3">
      <c r="B3" s="2">
        <f t="array" ref="B3:H3">calendário</f>
        <v>44283</v>
      </c>
      <c r="C3" s="2">
        <v>44284</v>
      </c>
      <c r="D3" s="2">
        <v>44285</v>
      </c>
      <c r="E3" s="2">
        <v>44286</v>
      </c>
      <c r="F3" s="2">
        <v>44287</v>
      </c>
      <c r="G3" s="2">
        <v>44288</v>
      </c>
      <c r="H3" s="2">
        <v>44289</v>
      </c>
    </row>
    <row r="4" spans="2:9" ht="24" customHeight="1" thickTop="1" x14ac:dyDescent="0.25">
      <c r="B4" s="33">
        <f t="array" ref="B4:H4">INDEX(calendário,ndx+0)</f>
        <v>44283</v>
      </c>
      <c r="C4" s="33">
        <v>44284</v>
      </c>
      <c r="D4" s="33">
        <v>44285</v>
      </c>
      <c r="E4" s="33">
        <v>44286</v>
      </c>
      <c r="F4" s="33">
        <v>44287</v>
      </c>
      <c r="G4" s="73">
        <v>44288</v>
      </c>
      <c r="H4" s="33">
        <v>44289</v>
      </c>
      <c r="I4" s="27"/>
    </row>
    <row r="5" spans="2:9" x14ac:dyDescent="0.25">
      <c r="B5" s="34"/>
      <c r="C5" s="34"/>
      <c r="D5" s="34"/>
      <c r="E5" s="34"/>
      <c r="F5" s="34"/>
      <c r="G5" s="69"/>
      <c r="H5" s="34"/>
      <c r="I5" s="27"/>
    </row>
    <row r="6" spans="2:9" ht="32.25" customHeight="1" x14ac:dyDescent="0.25">
      <c r="B6" s="34"/>
      <c r="C6" s="34"/>
      <c r="D6" s="34"/>
      <c r="E6" s="34"/>
      <c r="F6" s="34"/>
      <c r="G6" s="74" t="s">
        <v>161</v>
      </c>
      <c r="H6" s="34"/>
      <c r="I6" s="27"/>
    </row>
    <row r="7" spans="2:9" ht="31.5" customHeight="1" x14ac:dyDescent="0.25">
      <c r="B7" s="36"/>
      <c r="C7" s="36"/>
      <c r="D7" s="36"/>
      <c r="E7" s="36"/>
      <c r="F7" s="36"/>
      <c r="G7" s="72"/>
      <c r="H7" s="36"/>
      <c r="I7" s="27"/>
    </row>
    <row r="8" spans="2:9" ht="24" customHeight="1" x14ac:dyDescent="0.25">
      <c r="B8" s="37">
        <f t="array" ref="B8:H8">INDEX(calendário,ndx+1)</f>
        <v>44290</v>
      </c>
      <c r="C8" s="80">
        <v>44291</v>
      </c>
      <c r="D8" s="98">
        <v>44292</v>
      </c>
      <c r="E8" s="80">
        <v>44293</v>
      </c>
      <c r="F8" s="80">
        <v>44294</v>
      </c>
      <c r="G8" s="80">
        <v>44295</v>
      </c>
      <c r="H8" s="37">
        <v>44296</v>
      </c>
      <c r="I8" s="27"/>
    </row>
    <row r="9" spans="2:9" ht="51" x14ac:dyDescent="0.25">
      <c r="B9" s="34"/>
      <c r="C9" s="63" t="s">
        <v>151</v>
      </c>
      <c r="D9" s="94" t="s">
        <v>175</v>
      </c>
      <c r="E9" s="39" t="s">
        <v>105</v>
      </c>
      <c r="F9" s="39" t="s">
        <v>104</v>
      </c>
      <c r="G9" s="32" t="s">
        <v>192</v>
      </c>
      <c r="H9" s="34"/>
      <c r="I9" s="27"/>
    </row>
    <row r="10" spans="2:9" ht="51" x14ac:dyDescent="0.25">
      <c r="B10" s="34"/>
      <c r="C10" s="101"/>
      <c r="D10" s="38"/>
      <c r="E10" s="83" t="s">
        <v>125</v>
      </c>
      <c r="F10" s="48"/>
      <c r="G10" s="118" t="s">
        <v>208</v>
      </c>
      <c r="H10" s="34"/>
      <c r="I10" s="27"/>
    </row>
    <row r="11" spans="2:9" ht="93" customHeight="1" x14ac:dyDescent="0.25">
      <c r="B11" s="36"/>
      <c r="C11" s="83" t="s">
        <v>122</v>
      </c>
      <c r="D11" s="38"/>
      <c r="E11" s="94" t="s">
        <v>226</v>
      </c>
      <c r="H11" s="36"/>
      <c r="I11" s="27"/>
    </row>
    <row r="12" spans="2:9" ht="24" customHeight="1" x14ac:dyDescent="0.25">
      <c r="B12" s="37">
        <f t="array" ref="B12:H12">INDEX(calendário,ndx+2)</f>
        <v>44297</v>
      </c>
      <c r="C12" s="80">
        <v>44298</v>
      </c>
      <c r="D12" s="84">
        <v>44299</v>
      </c>
      <c r="E12" s="37">
        <v>44300</v>
      </c>
      <c r="F12" s="80">
        <v>44301</v>
      </c>
      <c r="G12" s="37">
        <v>44302</v>
      </c>
      <c r="H12" s="37">
        <v>44303</v>
      </c>
      <c r="I12" s="27"/>
    </row>
    <row r="13" spans="2:9" ht="39.75" customHeight="1" x14ac:dyDescent="0.25">
      <c r="C13" s="60" t="s">
        <v>190</v>
      </c>
      <c r="D13" s="122" t="s">
        <v>123</v>
      </c>
      <c r="F13" s="60" t="s">
        <v>111</v>
      </c>
      <c r="G13" s="35"/>
      <c r="H13" s="34"/>
      <c r="I13" s="27"/>
    </row>
    <row r="14" spans="2:9" ht="39.75" customHeight="1" x14ac:dyDescent="0.25">
      <c r="B14" s="121"/>
      <c r="C14" s="114" t="s">
        <v>178</v>
      </c>
      <c r="D14" s="118" t="s">
        <v>197</v>
      </c>
      <c r="F14" s="118" t="s">
        <v>216</v>
      </c>
      <c r="G14" s="35"/>
      <c r="H14" s="34"/>
      <c r="I14" s="27"/>
    </row>
    <row r="15" spans="2:9" ht="76.5" x14ac:dyDescent="0.25">
      <c r="B15" s="36"/>
      <c r="C15" s="118" t="s">
        <v>196</v>
      </c>
      <c r="D15" s="118"/>
      <c r="F15" s="94" t="s">
        <v>186</v>
      </c>
      <c r="G15" s="38"/>
      <c r="H15" s="36"/>
      <c r="I15" s="27"/>
    </row>
    <row r="16" spans="2:9" ht="24" customHeight="1" x14ac:dyDescent="0.25">
      <c r="B16" s="37">
        <f t="array" ref="B16:H16">INDEX(calendário,ndx+3)</f>
        <v>44304</v>
      </c>
      <c r="C16" s="119">
        <v>44305</v>
      </c>
      <c r="D16" s="80">
        <v>44306</v>
      </c>
      <c r="E16" s="71">
        <v>44307</v>
      </c>
      <c r="F16" s="119">
        <v>44308</v>
      </c>
      <c r="G16" s="37">
        <v>44309</v>
      </c>
      <c r="H16" s="37">
        <v>44310</v>
      </c>
      <c r="I16" s="27"/>
    </row>
    <row r="17" spans="2:9" ht="51" x14ac:dyDescent="0.25">
      <c r="B17" s="34"/>
      <c r="C17" s="118" t="s">
        <v>199</v>
      </c>
      <c r="D17" s="32" t="s">
        <v>119</v>
      </c>
      <c r="E17" s="99"/>
      <c r="F17" s="118" t="s">
        <v>217</v>
      </c>
      <c r="G17" s="34"/>
      <c r="H17" s="34"/>
      <c r="I17" s="27"/>
    </row>
    <row r="18" spans="2:9" ht="158.25" customHeight="1" x14ac:dyDescent="0.25">
      <c r="B18" s="36"/>
      <c r="C18" s="123"/>
      <c r="D18" s="94" t="s">
        <v>180</v>
      </c>
      <c r="E18" s="75" t="s">
        <v>162</v>
      </c>
      <c r="F18" s="123"/>
      <c r="G18" s="36"/>
      <c r="H18" s="36"/>
      <c r="I18" s="27"/>
    </row>
    <row r="19" spans="2:9" ht="41.25" customHeight="1" x14ac:dyDescent="0.25">
      <c r="B19" s="36"/>
      <c r="C19" s="123"/>
      <c r="D19" s="118" t="s">
        <v>200</v>
      </c>
      <c r="E19" s="112"/>
      <c r="G19" s="36"/>
      <c r="H19" s="36"/>
      <c r="I19" s="27"/>
    </row>
    <row r="20" spans="2:9" ht="24" customHeight="1" x14ac:dyDescent="0.25">
      <c r="B20" s="37">
        <f t="array" ref="B20:H20">INDEX(calendário,ndx+4)</f>
        <v>44311</v>
      </c>
      <c r="C20" s="80">
        <v>44312</v>
      </c>
      <c r="D20" s="80">
        <v>44313</v>
      </c>
      <c r="E20" s="37">
        <v>44314</v>
      </c>
      <c r="F20" s="37">
        <v>44315</v>
      </c>
      <c r="G20" s="98">
        <v>44316</v>
      </c>
      <c r="H20" s="37">
        <v>44317</v>
      </c>
      <c r="I20" s="27"/>
    </row>
    <row r="21" spans="2:9" ht="63.75" customHeight="1" x14ac:dyDescent="0.25">
      <c r="B21" s="34"/>
      <c r="C21" s="256" t="s">
        <v>136</v>
      </c>
      <c r="D21" s="32" t="s">
        <v>143</v>
      </c>
      <c r="E21" s="34"/>
      <c r="F21" s="34"/>
      <c r="G21" s="116" t="s">
        <v>187</v>
      </c>
      <c r="H21" s="34"/>
      <c r="I21" s="27"/>
    </row>
    <row r="22" spans="2:9" ht="66" customHeight="1" x14ac:dyDescent="0.25">
      <c r="B22" s="34"/>
      <c r="C22" s="257"/>
      <c r="D22" s="94" t="s">
        <v>181</v>
      </c>
      <c r="F22" s="38"/>
      <c r="G22" s="118" t="s">
        <v>222</v>
      </c>
      <c r="H22" s="34"/>
      <c r="I22" s="27"/>
    </row>
    <row r="23" spans="2:9" ht="23.25" customHeight="1" x14ac:dyDescent="0.25">
      <c r="B23" s="37">
        <f t="array" ref="B23:H23">INDEX(calendário,ndx+5)</f>
        <v>44318</v>
      </c>
      <c r="C23" s="37">
        <v>44319</v>
      </c>
      <c r="D23" s="37">
        <v>44320</v>
      </c>
      <c r="E23" s="37">
        <v>44321</v>
      </c>
      <c r="F23" s="37">
        <v>44322</v>
      </c>
      <c r="G23" s="37">
        <v>44323</v>
      </c>
      <c r="H23" s="37">
        <v>44324</v>
      </c>
      <c r="I23" s="27"/>
    </row>
    <row r="24" spans="2:9" ht="51" customHeight="1" x14ac:dyDescent="0.25">
      <c r="B24" s="36"/>
      <c r="C24" s="40"/>
      <c r="D24" s="36"/>
      <c r="E24" s="36"/>
      <c r="F24" s="36"/>
      <c r="G24" s="36"/>
      <c r="H24" s="36"/>
      <c r="I24" s="27"/>
    </row>
    <row r="25" spans="2:9" x14ac:dyDescent="0.25">
      <c r="B25" s="21"/>
      <c r="C25" s="21"/>
      <c r="D25" s="21"/>
      <c r="E25" s="21"/>
      <c r="F25" s="21"/>
      <c r="G25" s="21"/>
      <c r="H25" s="21"/>
    </row>
    <row r="26" spans="2:9" x14ac:dyDescent="0.25">
      <c r="B26" s="21"/>
      <c r="C26" s="21"/>
      <c r="D26" s="21"/>
      <c r="E26" s="21"/>
      <c r="F26" s="21"/>
      <c r="G26" s="21"/>
      <c r="H26" s="21"/>
    </row>
  </sheetData>
  <mergeCells count="3">
    <mergeCell ref="C1:D1"/>
    <mergeCell ref="C2:D2"/>
    <mergeCell ref="C21:C22"/>
  </mergeCells>
  <conditionalFormatting sqref="B4:H4 B5:F5 H5 B8:H8 B9:C10 H9:H10">
    <cfRule type="expression" dxfId="54" priority="6">
      <formula>MêsParaExibiçãoNúmero&lt;&gt;MONTH(B4)</formula>
    </cfRule>
  </conditionalFormatting>
  <conditionalFormatting sqref="B12:H12 H13:H14">
    <cfRule type="expression" dxfId="53" priority="5">
      <formula>MêsParaExibiçãoNúmero&lt;&gt;MONTH(B12)</formula>
    </cfRule>
  </conditionalFormatting>
  <conditionalFormatting sqref="B16:H16 B17 E17 G17:H17">
    <cfRule type="expression" dxfId="52" priority="4">
      <formula>MêsParaExibiçãoNúmero&lt;&gt;MONTH(B16)</formula>
    </cfRule>
  </conditionalFormatting>
  <conditionalFormatting sqref="B20:H20 B21:B22 E21:F21 H21:H22">
    <cfRule type="expression" dxfId="51" priority="3">
      <formula>MêsParaExibiçãoNúmero&lt;&gt;MONTH(B20)</formula>
    </cfRule>
  </conditionalFormatting>
  <conditionalFormatting sqref="B23:H23">
    <cfRule type="expression" dxfId="50" priority="2">
      <formula>MêsParaExibiçãoNúmero&lt;&gt;MONTH(B23)</formula>
    </cfRule>
  </conditionalFormatting>
  <conditionalFormatting sqref="B6:F6 H6">
    <cfRule type="expression" dxfId="49" priority="1">
      <formula>MêsParaExibiçãoNúmero&lt;&gt;MONTH(B6)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:B6"/>
    <dataValidation allowBlank="1" showInputMessage="1" showErrorMessage="1" prompt="As linhas 12 e 14 podem conter datas do mês seguinte se o final deste mês terminar em qualquer uma das linhas" sqref="B20:B22"/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allowBlank="1" showInputMessage="1" showErrorMessage="1" prompt="Insira o ano para este calendário mensal" sqref="B1"/>
    <dataValidation allowBlank="1" showInputMessage="1" showErrorMessage="1" prompt="Insira as anotações diárias nesta célula. As linhas 5, 7, 9, 11, 13 e 15 têm células abaixo do dia da semana para as anotações diárias" sqref="B7"/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H22"/>
  <sheetViews>
    <sheetView showGridLines="0" showRuler="0" topLeftCell="A10" zoomScale="70" zoomScaleNormal="70" workbookViewId="0">
      <selection activeCell="G9" sqref="G9"/>
    </sheetView>
  </sheetViews>
  <sheetFormatPr defaultRowHeight="15" x14ac:dyDescent="0.25"/>
  <cols>
    <col min="1" max="1" width="2.5" customWidth="1"/>
    <col min="2" max="3" width="20.625" customWidth="1"/>
    <col min="4" max="4" width="22.125" customWidth="1"/>
    <col min="5" max="5" width="20.75" customWidth="1"/>
    <col min="6" max="7" width="20.625" customWidth="1"/>
    <col min="8" max="8" width="18.125" customWidth="1"/>
  </cols>
  <sheetData>
    <row r="1" spans="2:8" ht="45" customHeight="1" x14ac:dyDescent="0.65">
      <c r="B1" s="31">
        <v>2021</v>
      </c>
      <c r="C1" s="252" t="s">
        <v>90</v>
      </c>
      <c r="D1" s="252"/>
      <c r="E1" s="28" t="s">
        <v>96</v>
      </c>
    </row>
    <row r="2" spans="2:8" ht="30" customHeight="1" x14ac:dyDescent="0.25">
      <c r="B2" s="30" t="s">
        <v>0</v>
      </c>
      <c r="C2" s="253"/>
      <c r="D2" s="253"/>
      <c r="E2" s="3"/>
    </row>
    <row r="3" spans="2:8" ht="19.5" customHeight="1" thickBot="1" x14ac:dyDescent="0.3">
      <c r="B3" s="2">
        <f t="array" ref="B3:H3">calendário</f>
        <v>44311</v>
      </c>
      <c r="C3" s="2">
        <v>44312</v>
      </c>
      <c r="D3" s="2">
        <v>44313</v>
      </c>
      <c r="E3" s="2">
        <v>44314</v>
      </c>
      <c r="F3" s="2">
        <v>44315</v>
      </c>
      <c r="G3" s="2">
        <v>44316</v>
      </c>
      <c r="H3" s="2">
        <v>44317</v>
      </c>
    </row>
    <row r="4" spans="2:8" ht="24" customHeight="1" thickTop="1" x14ac:dyDescent="0.25">
      <c r="B4" s="13">
        <f t="array" ref="B4:H4">INDEX(calendário,ndx+0)</f>
        <v>44311</v>
      </c>
      <c r="C4" s="13">
        <v>44312</v>
      </c>
      <c r="D4" s="13">
        <v>44313</v>
      </c>
      <c r="E4" s="13">
        <v>44314</v>
      </c>
      <c r="F4" s="13">
        <v>44315</v>
      </c>
      <c r="G4" s="13">
        <v>44316</v>
      </c>
      <c r="H4" s="76">
        <v>44317</v>
      </c>
    </row>
    <row r="5" spans="2:8" ht="51" customHeight="1" x14ac:dyDescent="0.25">
      <c r="B5" s="45"/>
      <c r="C5" s="36"/>
      <c r="D5" s="36"/>
      <c r="E5" s="36"/>
      <c r="F5" s="36"/>
      <c r="H5" s="75" t="s">
        <v>113</v>
      </c>
    </row>
    <row r="6" spans="2:8" x14ac:dyDescent="0.25">
      <c r="B6" s="46">
        <f t="array" ref="B6:H6">INDEX(calendário,ndx+1)</f>
        <v>44318</v>
      </c>
      <c r="C6" s="37">
        <v>44319</v>
      </c>
      <c r="D6" s="154">
        <v>44320</v>
      </c>
      <c r="E6" s="80">
        <v>44321</v>
      </c>
      <c r="F6" s="84">
        <v>44322</v>
      </c>
      <c r="G6" s="80">
        <v>44323</v>
      </c>
      <c r="H6" s="46">
        <v>44324</v>
      </c>
    </row>
    <row r="7" spans="2:8" ht="51" x14ac:dyDescent="0.25">
      <c r="B7" s="44"/>
      <c r="C7" s="271"/>
      <c r="D7" s="152"/>
      <c r="E7" s="39" t="s">
        <v>195</v>
      </c>
      <c r="F7" s="83" t="s">
        <v>125</v>
      </c>
      <c r="G7" s="148" t="s">
        <v>193</v>
      </c>
      <c r="H7" s="44"/>
    </row>
    <row r="8" spans="2:8" ht="54" customHeight="1" x14ac:dyDescent="0.25">
      <c r="B8" s="44"/>
      <c r="C8" s="271"/>
      <c r="D8" s="152"/>
      <c r="E8" s="83" t="s">
        <v>122</v>
      </c>
      <c r="F8" s="269" t="s">
        <v>176</v>
      </c>
      <c r="G8" s="94" t="s">
        <v>225</v>
      </c>
      <c r="H8" s="44"/>
    </row>
    <row r="9" spans="2:8" ht="55.5" customHeight="1" x14ac:dyDescent="0.25">
      <c r="B9" s="45"/>
      <c r="C9" s="272"/>
      <c r="D9" s="155"/>
      <c r="E9" s="94" t="s">
        <v>175</v>
      </c>
      <c r="F9" s="270"/>
      <c r="G9" s="164"/>
      <c r="H9" s="45"/>
    </row>
    <row r="10" spans="2:8" ht="24" customHeight="1" x14ac:dyDescent="0.25">
      <c r="B10" s="46">
        <f t="array" ref="B10:H10">INDEX(calendário,ndx+2)</f>
        <v>44325</v>
      </c>
      <c r="C10" s="80">
        <v>44326</v>
      </c>
      <c r="D10" s="98">
        <v>44327</v>
      </c>
      <c r="E10" s="84">
        <v>44328</v>
      </c>
      <c r="F10" s="37">
        <v>44329</v>
      </c>
      <c r="G10" s="80">
        <v>44330</v>
      </c>
      <c r="H10" s="46">
        <v>44331</v>
      </c>
    </row>
    <row r="11" spans="2:8" ht="63.75" x14ac:dyDescent="0.25">
      <c r="B11" s="44"/>
      <c r="C11" s="128" t="s">
        <v>191</v>
      </c>
      <c r="D11" s="116" t="s">
        <v>178</v>
      </c>
      <c r="E11" s="83" t="s">
        <v>123</v>
      </c>
      <c r="F11" s="121"/>
      <c r="G11" s="60" t="s">
        <v>111</v>
      </c>
      <c r="H11" s="44"/>
    </row>
    <row r="12" spans="2:8" ht="42.75" customHeight="1" x14ac:dyDescent="0.25">
      <c r="B12" s="49"/>
      <c r="C12" s="118" t="s">
        <v>208</v>
      </c>
      <c r="D12" s="118" t="s">
        <v>196</v>
      </c>
      <c r="E12" s="118" t="s">
        <v>197</v>
      </c>
      <c r="F12" s="61"/>
      <c r="G12" s="94" t="s">
        <v>182</v>
      </c>
    </row>
    <row r="13" spans="2:8" ht="48.75" customHeight="1" x14ac:dyDescent="0.25">
      <c r="B13" s="49"/>
      <c r="C13" s="145"/>
      <c r="D13" s="123"/>
      <c r="E13" s="123"/>
      <c r="F13" s="27"/>
      <c r="G13" s="118" t="s">
        <v>216</v>
      </c>
    </row>
    <row r="14" spans="2:8" ht="24" customHeight="1" x14ac:dyDescent="0.25">
      <c r="B14" s="46">
        <f t="array" ref="B14:H14">INDEX(calendário,ndx+3)</f>
        <v>44332</v>
      </c>
      <c r="C14" s="98">
        <v>44333</v>
      </c>
      <c r="D14" s="80">
        <v>44334</v>
      </c>
      <c r="E14" s="80">
        <v>44335</v>
      </c>
      <c r="F14" s="98">
        <v>44336</v>
      </c>
      <c r="G14" s="119">
        <v>44337</v>
      </c>
      <c r="H14" s="46">
        <v>44338</v>
      </c>
    </row>
    <row r="15" spans="2:8" ht="158.25" customHeight="1" x14ac:dyDescent="0.25">
      <c r="B15" s="44"/>
      <c r="C15" s="94" t="s">
        <v>183</v>
      </c>
      <c r="D15" s="32" t="s">
        <v>154</v>
      </c>
      <c r="E15" s="53" t="s">
        <v>108</v>
      </c>
      <c r="F15" s="94" t="s">
        <v>180</v>
      </c>
      <c r="G15" s="118" t="s">
        <v>218</v>
      </c>
      <c r="H15" s="44"/>
    </row>
    <row r="16" spans="2:8" ht="72.75" customHeight="1" x14ac:dyDescent="0.25">
      <c r="B16" s="44"/>
      <c r="C16" s="94"/>
      <c r="D16" s="118" t="s">
        <v>199</v>
      </c>
      <c r="E16" s="53"/>
      <c r="F16" s="118" t="s">
        <v>212</v>
      </c>
      <c r="G16" s="118"/>
      <c r="H16" s="44"/>
    </row>
    <row r="17" spans="2:8" ht="24" customHeight="1" x14ac:dyDescent="0.25">
      <c r="B17" s="46">
        <f t="array" ref="B17:H17">INDEX(calendário,ndx+4)</f>
        <v>44339</v>
      </c>
      <c r="C17" s="37">
        <v>44340</v>
      </c>
      <c r="D17" s="80">
        <v>44341</v>
      </c>
      <c r="E17" s="98">
        <v>44342</v>
      </c>
      <c r="F17" s="80">
        <v>44343</v>
      </c>
      <c r="G17" s="98">
        <v>44344</v>
      </c>
      <c r="H17" s="46">
        <v>44345</v>
      </c>
    </row>
    <row r="18" spans="2:8" ht="111.75" customHeight="1" x14ac:dyDescent="0.25">
      <c r="B18" s="44"/>
      <c r="D18" s="32" t="s">
        <v>172</v>
      </c>
      <c r="E18" s="94" t="s">
        <v>181</v>
      </c>
      <c r="F18" s="32" t="s">
        <v>143</v>
      </c>
      <c r="G18" s="94" t="s">
        <v>184</v>
      </c>
      <c r="H18" s="44"/>
    </row>
    <row r="19" spans="2:8" ht="111.75" customHeight="1" x14ac:dyDescent="0.25">
      <c r="B19" s="44"/>
      <c r="D19" s="32"/>
      <c r="E19" s="94"/>
      <c r="F19" s="32"/>
      <c r="G19" s="94"/>
      <c r="H19" s="44"/>
    </row>
    <row r="20" spans="2:8" ht="23.25" customHeight="1" x14ac:dyDescent="0.25">
      <c r="B20" s="46">
        <f t="array" ref="B20:H20">INDEX(calendário,ndx+5)</f>
        <v>44346</v>
      </c>
      <c r="C20" s="97">
        <v>44347</v>
      </c>
      <c r="D20" s="46">
        <v>44348</v>
      </c>
      <c r="E20" s="46">
        <v>44349</v>
      </c>
      <c r="F20" s="46">
        <v>44350</v>
      </c>
      <c r="G20" s="46">
        <v>44351</v>
      </c>
      <c r="H20" s="46">
        <v>44352</v>
      </c>
    </row>
    <row r="21" spans="2:8" ht="51" x14ac:dyDescent="0.25">
      <c r="B21" s="44"/>
      <c r="C21" s="94" t="s">
        <v>185</v>
      </c>
      <c r="D21" s="44"/>
      <c r="E21" s="44"/>
      <c r="F21" s="44"/>
      <c r="G21" s="44"/>
      <c r="H21" s="44"/>
    </row>
    <row r="22" spans="2:8" ht="61.5" customHeight="1" x14ac:dyDescent="0.25">
      <c r="B22" s="45"/>
      <c r="C22" s="118" t="s">
        <v>220</v>
      </c>
      <c r="D22" s="45"/>
      <c r="E22" s="45"/>
      <c r="F22" s="45"/>
      <c r="G22" s="45"/>
      <c r="H22" s="45"/>
    </row>
  </sheetData>
  <mergeCells count="4">
    <mergeCell ref="F8:F9"/>
    <mergeCell ref="C1:D1"/>
    <mergeCell ref="C2:D2"/>
    <mergeCell ref="C7:C9"/>
  </mergeCells>
  <conditionalFormatting sqref="B6:H6 B7:C7 G7:H7 B8 H8 H11">
    <cfRule type="expression" dxfId="48" priority="7">
      <formula>MêsParaExibiçãoNúmero&lt;&gt;MONTH(B6)</formula>
    </cfRule>
  </conditionalFormatting>
  <conditionalFormatting sqref="B10:H10 B11:B13 F12">
    <cfRule type="expression" dxfId="47" priority="6">
      <formula>MêsParaExibiçãoNúmero&lt;&gt;MONTH(B10)</formula>
    </cfRule>
  </conditionalFormatting>
  <conditionalFormatting sqref="B14:H14 B15:B16 H15:H16">
    <cfRule type="expression" dxfId="46" priority="5">
      <formula>MêsParaExibiçãoNúmero&lt;&gt;MONTH(B14)</formula>
    </cfRule>
  </conditionalFormatting>
  <conditionalFormatting sqref="B17:H17 B18:B19 H18:H19">
    <cfRule type="expression" dxfId="45" priority="4">
      <formula>MêsParaExibiçãoNúmero&lt;&gt;MONTH(B17)</formula>
    </cfRule>
  </conditionalFormatting>
  <conditionalFormatting sqref="B20:H20 B21 D21:H21">
    <cfRule type="expression" dxfId="44" priority="3">
      <formula>MêsParaExibiçãoNúmero&lt;&gt;MONTH(B20)</formula>
    </cfRule>
  </conditionalFormatting>
  <conditionalFormatting sqref="B4:H4">
    <cfRule type="expression" dxfId="43" priority="2">
      <formula>MêsParaExibiçãoNúmero&lt;&gt;MONTH(B4)</formula>
    </cfRule>
  </conditionalFormatting>
  <conditionalFormatting sqref="G9">
    <cfRule type="expression" dxfId="42" priority="1">
      <formula>MêsParaExibiçãoNúmero&lt;&gt;MONTH(G9)</formula>
    </cfRule>
  </conditionalFormatting>
  <dataValidations count="8">
    <dataValidation allowBlank="1" showInputMessage="1" showErrorMessage="1" prompt="Esta linha contém os nomes de dia da semana para este calendário. Esta célula contém o dia inicial da semana. Para alterar o dia inicial, insira um novo dia da semana na célula E1." sqref="B3"/>
    <dataValidation allowBlank="1" showInputMessage="1" showErrorMessage="1" prompt="Esta célula contém o número do dia inicial para o dia da semana no título na linha 3 acima desta célula. Se essa célula não for a número 1, será um dia do mês anterior. Linhas 4, 6, 8, 10, 12 e 14 contêm o número do dia da semana" sqref="B4"/>
    <dataValidation allowBlank="1" showInputMessage="1" showErrorMessage="1" prompt="As linhas 12 e 14 podem conter datas do mês seguinte se o final deste mês terminar em qualquer uma das linhas" sqref="B17:B19"/>
    <dataValidation allowBlank="1" showInputMessage="1" showErrorMessage="1" prompt="Insira as anotações diárias nesta célula. As linhas 5, 7, 9, 11, 13 e 15 têm células abaixo do dia da semana para as anotações diárias" sqref="B5"/>
    <dataValidation allowBlank="1" showInputMessage="1" showErrorMessage="1" prompt="Insira o ano para este calendário mensal" sqref="B1"/>
    <dataValidation allowBlank="1" showInputMessage="1" showErrorMessage="1" prompt="Este calendário é um calendário de um mês para qualquer ano e mês. Selecione o mês em C1 e digite um ano em B1. Selecione o dia de início da semana no calendário em E1. Insira anotações diárias nas linhas 5, 7, 9, 11, 13 e 15" sqref="A1"/>
    <dataValidation type="list" allowBlank="1" showInputMessage="1" showErrorMessage="1" error="Somente nomes de meses válidos funcionarão neste  calendário. Digite o nome do mês completo ou escolha na lista. Selecione repetir e ALT+Seta para baixo e ENTER para escolher na lista. Selecione Cancelar para sair da célula " prompt="Selecione o mês para este calendário. Digite o nome completo do mês ou pressione ALT+Seta para baixo para navegar pela lista e, em seguida, ENTER para selecionar um mês" sqref="C1:D1">
      <formula1>"JANEIRO,FEVEREIRO,MARÇO,ABRIL,MAIO,JUNHO,JULHO,AGOSTO,SETEMBRO,OUTUBRO,NOVEMBRO,DEZEMBRO"</formula1>
    </dataValidation>
    <dataValidation type="list" allowBlank="1" showInputMessage="1" showErrorMessage="1" error="Somente nomes de semana válidos funcionarão para este calendário. Selecione Repetir e digite o nome completo do dia ou selecione Repetir e pressione ALT+ Seta para baixo e ENTER no mês. Selecione Cancelar para sair da célula" prompt="Selecione o dia de início da semana para este calendário. Digite o nome completo do dia da semana ou pressione ALT + seta para baixo para navegar pela lista e, em seguida, ENTER para selecionar um dia da semana" sqref="E1">
      <formula1>"SEGUNDA-FEIRA, TERÇA-FEIRA, QUARTA-FEIRA, QUINTA-FEIRA, SEXTA-FEIRA, SÁBADO, DOMINGO"</formula1>
    </dataValidation>
  </dataValidations>
  <printOptions horizontalCentered="1"/>
  <pageMargins left="0.45" right="0.45" top="0.4" bottom="0.5" header="0.3" footer="0.3"/>
  <pageSetup paperSize="9" scale="92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16</vt:i4>
      </vt:variant>
      <vt:variant>
        <vt:lpstr>Intervalos nomeados</vt:lpstr>
      </vt:variant>
      <vt:variant>
        <vt:i4>48</vt:i4>
      </vt:variant>
    </vt:vector>
  </HeadingPairs>
  <TitlesOfParts>
    <vt:vector size="64" baseType="lpstr">
      <vt:lpstr>PERÍODOS CRÍTICOS</vt:lpstr>
      <vt:lpstr>Períodos críticos Finep</vt:lpstr>
      <vt:lpstr>Períodos críticos contabilidade</vt:lpstr>
      <vt:lpstr>feriados e outras datas</vt:lpstr>
      <vt:lpstr>JANEIRO</vt:lpstr>
      <vt:lpstr>FEVEREIRO</vt:lpstr>
      <vt:lpstr>MARÇO</vt:lpstr>
      <vt:lpstr>ABRIL</vt:lpstr>
      <vt:lpstr>MAIO</vt:lpstr>
      <vt:lpstr>JUNHO</vt:lpstr>
      <vt:lpstr>JULHO</vt:lpstr>
      <vt:lpstr>AGOSTO</vt:lpstr>
      <vt:lpstr>SETEMBRO</vt:lpstr>
      <vt:lpstr>OUTUBRO</vt:lpstr>
      <vt:lpstr>NOVEMBRO</vt:lpstr>
      <vt:lpstr>DEZEMBRO</vt:lpstr>
      <vt:lpstr>ABRIL!AnoParaExibição</vt:lpstr>
      <vt:lpstr>AGOSTO!AnoParaExibição</vt:lpstr>
      <vt:lpstr>DEZEMBRO!AnoParaExibição</vt:lpstr>
      <vt:lpstr>FEVEREIRO!AnoParaExibição</vt:lpstr>
      <vt:lpstr>JANEIRO!AnoParaExibição</vt:lpstr>
      <vt:lpstr>JULHO!AnoParaExibição</vt:lpstr>
      <vt:lpstr>JUNHO!AnoParaExibição</vt:lpstr>
      <vt:lpstr>MAIO!AnoParaExibição</vt:lpstr>
      <vt:lpstr>MARÇO!AnoParaExibição</vt:lpstr>
      <vt:lpstr>NOVEMBRO!AnoParaExibição</vt:lpstr>
      <vt:lpstr>OUTUBRO!AnoParaExibição</vt:lpstr>
      <vt:lpstr>SETEMBRO!AnoParaExibição</vt:lpstr>
      <vt:lpstr>ABRIL!DataParaIniciar</vt:lpstr>
      <vt:lpstr>AGOSTO!DataParaIniciar</vt:lpstr>
      <vt:lpstr>DEZEMBRO!DataParaIniciar</vt:lpstr>
      <vt:lpstr>JANEIRO!DataParaIniciar</vt:lpstr>
      <vt:lpstr>JULHO!DataParaIniciar</vt:lpstr>
      <vt:lpstr>JUNHO!DataParaIniciar</vt:lpstr>
      <vt:lpstr>MAIO!DataParaIniciar</vt:lpstr>
      <vt:lpstr>MARÇO!DataParaIniciar</vt:lpstr>
      <vt:lpstr>NOVEMBRO!DataParaIniciar</vt:lpstr>
      <vt:lpstr>OUTUBRO!DataParaIniciar</vt:lpstr>
      <vt:lpstr>SETEMBRO!DataParaIniciar</vt:lpstr>
      <vt:lpstr>DataParaIniciar</vt:lpstr>
      <vt:lpstr>ABRIL!MêsParaExibição</vt:lpstr>
      <vt:lpstr>AGOSTO!MêsParaExibição</vt:lpstr>
      <vt:lpstr>DEZEMBRO!MêsParaExibição</vt:lpstr>
      <vt:lpstr>FEVEREIRO!MêsParaExibição</vt:lpstr>
      <vt:lpstr>JANEIRO!MêsParaExibição</vt:lpstr>
      <vt:lpstr>JULHO!MêsParaExibição</vt:lpstr>
      <vt:lpstr>JUNHO!MêsParaExibição</vt:lpstr>
      <vt:lpstr>MAIO!MêsParaExibição</vt:lpstr>
      <vt:lpstr>MARÇO!MêsParaExibição</vt:lpstr>
      <vt:lpstr>NOVEMBRO!MêsParaExibição</vt:lpstr>
      <vt:lpstr>OUTUBRO!MêsParaExibição</vt:lpstr>
      <vt:lpstr>SETEMBRO!MêsParaExibição</vt:lpstr>
      <vt:lpstr>ABRIL!Titulos_de_impressao</vt:lpstr>
      <vt:lpstr>AGOSTO!Titulos_de_impressao</vt:lpstr>
      <vt:lpstr>DEZEMBRO!Titulos_de_impressao</vt:lpstr>
      <vt:lpstr>FEVEREIRO!Titulos_de_impressao</vt:lpstr>
      <vt:lpstr>JANEIRO!Titulos_de_impressao</vt:lpstr>
      <vt:lpstr>JULHO!Titulos_de_impressao</vt:lpstr>
      <vt:lpstr>JUNHO!Titulos_de_impressao</vt:lpstr>
      <vt:lpstr>MAIO!Titulos_de_impressao</vt:lpstr>
      <vt:lpstr>MARÇO!Titulos_de_impressao</vt:lpstr>
      <vt:lpstr>NOVEMBRO!Titulos_de_impressao</vt:lpstr>
      <vt:lpstr>OUTUBRO!Titulos_de_impressao</vt:lpstr>
      <vt:lpstr>SETEMBRO!Titulos_de_impressao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2019-07-12T07:09:11Z</dcterms:created>
  <dcterms:modified xsi:type="dcterms:W3CDTF">2021-03-09T14:16:34Z</dcterms:modified>
</cp:coreProperties>
</file>