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0" windowWidth="15600" windowHeight="7755"/>
  </bookViews>
  <sheets>
    <sheet name="Software" sheetId="1" r:id="rId1"/>
    <sheet name="Ambiente Atual" sheetId="6" r:id="rId2"/>
    <sheet name="Ambientes x Aplicações" sheetId="10" r:id="rId3"/>
  </sheets>
  <definedNames>
    <definedName name="_xlnm._FilterDatabase" localSheetId="1" hidden="1">'Ambiente Atual'!$A$3:$R$94</definedName>
    <definedName name="_xlnm._FilterDatabase" localSheetId="2" hidden="1">'Ambientes x Aplicações'!$A$3:$L$102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2" i="10" l="1"/>
  <c r="E102" i="10"/>
  <c r="C102" i="10"/>
  <c r="B102" i="10"/>
  <c r="F102" i="10" s="1"/>
  <c r="A102" i="10"/>
  <c r="D101" i="10"/>
  <c r="B101" i="10"/>
  <c r="A101" i="10"/>
  <c r="G100" i="10"/>
  <c r="E100" i="10"/>
  <c r="C100" i="10"/>
  <c r="B100" i="10"/>
  <c r="F100" i="10" s="1"/>
  <c r="A100" i="10"/>
  <c r="B99" i="10"/>
  <c r="D99" i="10" s="1"/>
  <c r="A99" i="10"/>
  <c r="G98" i="10"/>
  <c r="E98" i="10"/>
  <c r="C98" i="10"/>
  <c r="B98" i="10"/>
  <c r="F98" i="10" s="1"/>
  <c r="A98" i="10"/>
  <c r="D97" i="10"/>
  <c r="B97" i="10"/>
  <c r="A97" i="10"/>
  <c r="G96" i="10"/>
  <c r="E96" i="10"/>
  <c r="C96" i="10"/>
  <c r="B96" i="10"/>
  <c r="F96" i="10" s="1"/>
  <c r="A96" i="10"/>
  <c r="B95" i="10"/>
  <c r="D95" i="10" s="1"/>
  <c r="A95" i="10"/>
  <c r="G94" i="10"/>
  <c r="E94" i="10"/>
  <c r="C94" i="10"/>
  <c r="B94" i="10"/>
  <c r="F94" i="10" s="1"/>
  <c r="A94" i="10"/>
  <c r="D93" i="10"/>
  <c r="B93" i="10"/>
  <c r="A93" i="10"/>
  <c r="G92" i="10"/>
  <c r="E92" i="10"/>
  <c r="C92" i="10"/>
  <c r="B92" i="10"/>
  <c r="F92" i="10" s="1"/>
  <c r="A92" i="10"/>
  <c r="B91" i="10"/>
  <c r="D91" i="10" s="1"/>
  <c r="A91" i="10"/>
  <c r="G90" i="10"/>
  <c r="E90" i="10"/>
  <c r="C90" i="10"/>
  <c r="B90" i="10"/>
  <c r="F90" i="10" s="1"/>
  <c r="A90" i="10"/>
  <c r="D89" i="10"/>
  <c r="B89" i="10"/>
  <c r="A89" i="10"/>
  <c r="G88" i="10"/>
  <c r="E88" i="10"/>
  <c r="C88" i="10"/>
  <c r="B88" i="10"/>
  <c r="F88" i="10" s="1"/>
  <c r="A88" i="10"/>
  <c r="B87" i="10"/>
  <c r="D87" i="10" s="1"/>
  <c r="A87" i="10"/>
  <c r="G86" i="10"/>
  <c r="E86" i="10"/>
  <c r="C86" i="10"/>
  <c r="B86" i="10"/>
  <c r="F86" i="10" s="1"/>
  <c r="A86" i="10"/>
  <c r="D85" i="10"/>
  <c r="B85" i="10"/>
  <c r="A85" i="10"/>
  <c r="G84" i="10"/>
  <c r="E84" i="10"/>
  <c r="C84" i="10"/>
  <c r="B84" i="10"/>
  <c r="F84" i="10" s="1"/>
  <c r="A84" i="10"/>
  <c r="B83" i="10"/>
  <c r="D83" i="10" s="1"/>
  <c r="A83" i="10"/>
  <c r="G82" i="10"/>
  <c r="E82" i="10"/>
  <c r="C82" i="10"/>
  <c r="B82" i="10"/>
  <c r="F82" i="10" s="1"/>
  <c r="A82" i="10"/>
  <c r="D81" i="10"/>
  <c r="B81" i="10"/>
  <c r="A81" i="10"/>
  <c r="G80" i="10"/>
  <c r="E80" i="10"/>
  <c r="C80" i="10"/>
  <c r="B80" i="10"/>
  <c r="F80" i="10" s="1"/>
  <c r="A80" i="10"/>
  <c r="B79" i="10"/>
  <c r="D79" i="10" s="1"/>
  <c r="A79" i="10"/>
  <c r="G78" i="10"/>
  <c r="E78" i="10"/>
  <c r="C78" i="10"/>
  <c r="B78" i="10"/>
  <c r="F78" i="10" s="1"/>
  <c r="A78" i="10"/>
  <c r="D77" i="10"/>
  <c r="B77" i="10"/>
  <c r="A77" i="10"/>
  <c r="G76" i="10"/>
  <c r="E76" i="10"/>
  <c r="C76" i="10"/>
  <c r="B76" i="10"/>
  <c r="F76" i="10" s="1"/>
  <c r="A76" i="10"/>
  <c r="B75" i="10"/>
  <c r="D75" i="10" s="1"/>
  <c r="A75" i="10"/>
  <c r="G74" i="10"/>
  <c r="E74" i="10"/>
  <c r="C74" i="10"/>
  <c r="B74" i="10"/>
  <c r="F74" i="10" s="1"/>
  <c r="A74" i="10"/>
  <c r="D73" i="10"/>
  <c r="B73" i="10"/>
  <c r="A73" i="10"/>
  <c r="G72" i="10"/>
  <c r="E72" i="10"/>
  <c r="C72" i="10"/>
  <c r="B72" i="10"/>
  <c r="F72" i="10" s="1"/>
  <c r="A72" i="10"/>
  <c r="B71" i="10"/>
  <c r="A71" i="10"/>
  <c r="G70" i="10"/>
  <c r="E70" i="10"/>
  <c r="C70" i="10"/>
  <c r="B70" i="10"/>
  <c r="F70" i="10" s="1"/>
  <c r="A70" i="10"/>
  <c r="D69" i="10"/>
  <c r="B69" i="10"/>
  <c r="A69" i="10"/>
  <c r="B68" i="10"/>
  <c r="A68" i="10"/>
  <c r="G67" i="10"/>
  <c r="E67" i="10"/>
  <c r="C67" i="10"/>
  <c r="B67" i="10"/>
  <c r="F67" i="10" s="1"/>
  <c r="A67" i="10"/>
  <c r="D66" i="10"/>
  <c r="B66" i="10"/>
  <c r="A66" i="10"/>
  <c r="G65" i="10"/>
  <c r="E65" i="10"/>
  <c r="C65" i="10"/>
  <c r="B65" i="10"/>
  <c r="F65" i="10" s="1"/>
  <c r="A65" i="10"/>
  <c r="B64" i="10"/>
  <c r="A64" i="10"/>
  <c r="G63" i="10"/>
  <c r="E63" i="10"/>
  <c r="C63" i="10"/>
  <c r="B63" i="10"/>
  <c r="F63" i="10" s="1"/>
  <c r="A63" i="10"/>
  <c r="D62" i="10"/>
  <c r="B62" i="10"/>
  <c r="A62" i="10"/>
  <c r="G61" i="10"/>
  <c r="E61" i="10"/>
  <c r="C61" i="10"/>
  <c r="B61" i="10"/>
  <c r="F61" i="10" s="1"/>
  <c r="A61" i="10"/>
  <c r="B60" i="10"/>
  <c r="A60" i="10"/>
  <c r="G59" i="10"/>
  <c r="E59" i="10"/>
  <c r="C59" i="10"/>
  <c r="B59" i="10"/>
  <c r="F59" i="10" s="1"/>
  <c r="A59" i="10"/>
  <c r="D58" i="10"/>
  <c r="B58" i="10"/>
  <c r="A58" i="10"/>
  <c r="G57" i="10"/>
  <c r="E57" i="10"/>
  <c r="C57" i="10"/>
  <c r="B57" i="10"/>
  <c r="F57" i="10" s="1"/>
  <c r="A57" i="10"/>
  <c r="B56" i="10"/>
  <c r="A56" i="10"/>
  <c r="G55" i="10"/>
  <c r="E55" i="10"/>
  <c r="C55" i="10"/>
  <c r="B55" i="10"/>
  <c r="F55" i="10" s="1"/>
  <c r="A55" i="10"/>
  <c r="D54" i="10"/>
  <c r="B54" i="10"/>
  <c r="A54" i="10"/>
  <c r="G53" i="10"/>
  <c r="E53" i="10"/>
  <c r="C53" i="10"/>
  <c r="B53" i="10"/>
  <c r="F53" i="10" s="1"/>
  <c r="A53" i="10"/>
  <c r="B52" i="10"/>
  <c r="A52" i="10"/>
  <c r="G51" i="10"/>
  <c r="E51" i="10"/>
  <c r="C51" i="10"/>
  <c r="B51" i="10"/>
  <c r="F51" i="10" s="1"/>
  <c r="A51" i="10"/>
  <c r="D50" i="10"/>
  <c r="B50" i="10"/>
  <c r="A50" i="10"/>
  <c r="G49" i="10"/>
  <c r="E49" i="10"/>
  <c r="C49" i="10"/>
  <c r="B49" i="10"/>
  <c r="F49" i="10" s="1"/>
  <c r="A49" i="10"/>
  <c r="B48" i="10"/>
  <c r="A48" i="10"/>
  <c r="G47" i="10"/>
  <c r="E47" i="10"/>
  <c r="C47" i="10"/>
  <c r="B47" i="10"/>
  <c r="F47" i="10" s="1"/>
  <c r="A47" i="10"/>
  <c r="D46" i="10"/>
  <c r="B46" i="10"/>
  <c r="A46" i="10"/>
  <c r="G45" i="10"/>
  <c r="E45" i="10"/>
  <c r="C45" i="10"/>
  <c r="B45" i="10"/>
  <c r="F45" i="10" s="1"/>
  <c r="A45" i="10"/>
  <c r="B44" i="10"/>
  <c r="A44" i="10"/>
  <c r="G43" i="10"/>
  <c r="E43" i="10"/>
  <c r="C43" i="10"/>
  <c r="B43" i="10"/>
  <c r="F43" i="10" s="1"/>
  <c r="A43" i="10"/>
  <c r="D42" i="10"/>
  <c r="B42" i="10"/>
  <c r="A42" i="10"/>
  <c r="G41" i="10"/>
  <c r="E41" i="10"/>
  <c r="C41" i="10"/>
  <c r="B41" i="10"/>
  <c r="F41" i="10" s="1"/>
  <c r="A41" i="10"/>
  <c r="B40" i="10"/>
  <c r="A40" i="10"/>
  <c r="G39" i="10"/>
  <c r="E39" i="10"/>
  <c r="C39" i="10"/>
  <c r="B39" i="10"/>
  <c r="F39" i="10" s="1"/>
  <c r="A39" i="10"/>
  <c r="D38" i="10"/>
  <c r="B38" i="10"/>
  <c r="A38" i="10"/>
  <c r="G37" i="10"/>
  <c r="E37" i="10"/>
  <c r="C37" i="10"/>
  <c r="B37" i="10"/>
  <c r="F37" i="10" s="1"/>
  <c r="A37" i="10"/>
  <c r="B36" i="10"/>
  <c r="A36" i="10"/>
  <c r="G35" i="10"/>
  <c r="E35" i="10"/>
  <c r="C35" i="10"/>
  <c r="B35" i="10"/>
  <c r="F35" i="10" s="1"/>
  <c r="A35" i="10"/>
  <c r="D34" i="10"/>
  <c r="B34" i="10"/>
  <c r="A34" i="10"/>
  <c r="G33" i="10"/>
  <c r="E33" i="10"/>
  <c r="C33" i="10"/>
  <c r="B33" i="10"/>
  <c r="F33" i="10" s="1"/>
  <c r="A33" i="10"/>
  <c r="B32" i="10"/>
  <c r="A32" i="10"/>
  <c r="G31" i="10"/>
  <c r="E31" i="10"/>
  <c r="C31" i="10"/>
  <c r="B31" i="10"/>
  <c r="F31" i="10" s="1"/>
  <c r="A31" i="10"/>
  <c r="D30" i="10"/>
  <c r="B30" i="10"/>
  <c r="A30" i="10"/>
  <c r="G29" i="10"/>
  <c r="E29" i="10"/>
  <c r="C29" i="10"/>
  <c r="B29" i="10"/>
  <c r="F29" i="10" s="1"/>
  <c r="A29" i="10"/>
  <c r="B28" i="10"/>
  <c r="A28" i="10"/>
  <c r="G27" i="10"/>
  <c r="E27" i="10"/>
  <c r="C27" i="10"/>
  <c r="B27" i="10"/>
  <c r="F27" i="10" s="1"/>
  <c r="A27" i="10"/>
  <c r="D26" i="10"/>
  <c r="B26" i="10"/>
  <c r="A26" i="10"/>
  <c r="G25" i="10"/>
  <c r="E25" i="10"/>
  <c r="C25" i="10"/>
  <c r="B25" i="10"/>
  <c r="F25" i="10" s="1"/>
  <c r="A25" i="10"/>
  <c r="B24" i="10"/>
  <c r="A24" i="10"/>
  <c r="G23" i="10"/>
  <c r="E23" i="10"/>
  <c r="C23" i="10"/>
  <c r="B23" i="10"/>
  <c r="F23" i="10" s="1"/>
  <c r="A23" i="10"/>
  <c r="D22" i="10"/>
  <c r="B22" i="10"/>
  <c r="A22" i="10"/>
  <c r="G21" i="10"/>
  <c r="E21" i="10"/>
  <c r="C21" i="10"/>
  <c r="B21" i="10"/>
  <c r="F21" i="10" s="1"/>
  <c r="A21" i="10"/>
  <c r="B20" i="10"/>
  <c r="A20" i="10"/>
  <c r="G19" i="10"/>
  <c r="E19" i="10"/>
  <c r="C19" i="10"/>
  <c r="B19" i="10"/>
  <c r="F19" i="10" s="1"/>
  <c r="A19" i="10"/>
  <c r="D18" i="10"/>
  <c r="B18" i="10"/>
  <c r="A18" i="10"/>
  <c r="G17" i="10"/>
  <c r="E17" i="10"/>
  <c r="C17" i="10"/>
  <c r="B17" i="10"/>
  <c r="F17" i="10" s="1"/>
  <c r="A17" i="10"/>
  <c r="B16" i="10"/>
  <c r="A16" i="10"/>
  <c r="G15" i="10"/>
  <c r="E15" i="10"/>
  <c r="C15" i="10"/>
  <c r="B15" i="10"/>
  <c r="F15" i="10" s="1"/>
  <c r="A15" i="10"/>
  <c r="D14" i="10"/>
  <c r="B14" i="10"/>
  <c r="A14" i="10"/>
  <c r="G13" i="10"/>
  <c r="E13" i="10"/>
  <c r="C13" i="10"/>
  <c r="B13" i="10"/>
  <c r="F13" i="10" s="1"/>
  <c r="A13" i="10"/>
  <c r="B12" i="10"/>
  <c r="A12" i="10"/>
  <c r="G11" i="10"/>
  <c r="E11" i="10"/>
  <c r="C11" i="10"/>
  <c r="B11" i="10"/>
  <c r="F11" i="10" s="1"/>
  <c r="A11" i="10"/>
  <c r="D10" i="10"/>
  <c r="B10" i="10"/>
  <c r="A10" i="10"/>
  <c r="B9" i="10"/>
  <c r="A9" i="10"/>
  <c r="G8" i="10"/>
  <c r="E8" i="10"/>
  <c r="C8" i="10"/>
  <c r="B8" i="10"/>
  <c r="F8" i="10" s="1"/>
  <c r="A8" i="10"/>
  <c r="B7" i="10"/>
  <c r="G7" i="10" s="1"/>
  <c r="A7" i="10"/>
  <c r="G6" i="10"/>
  <c r="E6" i="10"/>
  <c r="C6" i="10"/>
  <c r="B6" i="10"/>
  <c r="F6" i="10" s="1"/>
  <c r="A6" i="10"/>
  <c r="B5" i="10"/>
  <c r="G5" i="10" s="1"/>
  <c r="A5" i="10"/>
  <c r="G4" i="10"/>
  <c r="E4" i="10"/>
  <c r="C4" i="10"/>
  <c r="B4" i="10"/>
  <c r="F4" i="10" s="1"/>
  <c r="A4" i="10"/>
  <c r="J93" i="6"/>
  <c r="J92" i="6"/>
  <c r="J91" i="6"/>
  <c r="J90" i="6"/>
  <c r="J89" i="6"/>
  <c r="J88" i="6"/>
  <c r="J8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F19" i="1"/>
  <c r="D5" i="10" l="1"/>
  <c r="F5" i="10"/>
  <c r="F9" i="10"/>
  <c r="D9" i="10"/>
  <c r="E9" i="10"/>
  <c r="G12" i="10"/>
  <c r="E12" i="10"/>
  <c r="C12" i="10"/>
  <c r="F12" i="10"/>
  <c r="G16" i="10"/>
  <c r="E16" i="10"/>
  <c r="C16" i="10"/>
  <c r="F16" i="10"/>
  <c r="G24" i="10"/>
  <c r="E24" i="10"/>
  <c r="C24" i="10"/>
  <c r="F24" i="10"/>
  <c r="G28" i="10"/>
  <c r="E28" i="10"/>
  <c r="C28" i="10"/>
  <c r="F28" i="10"/>
  <c r="G32" i="10"/>
  <c r="E32" i="10"/>
  <c r="C32" i="10"/>
  <c r="F32" i="10"/>
  <c r="G36" i="10"/>
  <c r="E36" i="10"/>
  <c r="C36" i="10"/>
  <c r="F36" i="10"/>
  <c r="G40" i="10"/>
  <c r="E40" i="10"/>
  <c r="C40" i="10"/>
  <c r="F40" i="10"/>
  <c r="G44" i="10"/>
  <c r="E44" i="10"/>
  <c r="C44" i="10"/>
  <c r="F44" i="10"/>
  <c r="G48" i="10"/>
  <c r="E48" i="10"/>
  <c r="C48" i="10"/>
  <c r="F48" i="10"/>
  <c r="G52" i="10"/>
  <c r="E52" i="10"/>
  <c r="C52" i="10"/>
  <c r="F52" i="10"/>
  <c r="G56" i="10"/>
  <c r="E56" i="10"/>
  <c r="C56" i="10"/>
  <c r="F56" i="10"/>
  <c r="G60" i="10"/>
  <c r="E60" i="10"/>
  <c r="C60" i="10"/>
  <c r="F60" i="10"/>
  <c r="G64" i="10"/>
  <c r="E64" i="10"/>
  <c r="C64" i="10"/>
  <c r="F64" i="10"/>
  <c r="G68" i="10"/>
  <c r="E68" i="10"/>
  <c r="C68" i="10"/>
  <c r="F68" i="10"/>
  <c r="G71" i="10"/>
  <c r="E71" i="10"/>
  <c r="C71" i="10"/>
  <c r="D71" i="10"/>
  <c r="D7" i="10"/>
  <c r="F7" i="10"/>
  <c r="G20" i="10"/>
  <c r="E20" i="10"/>
  <c r="C20" i="10"/>
  <c r="F20" i="10"/>
  <c r="D4" i="10"/>
  <c r="C5" i="10"/>
  <c r="E5" i="10"/>
  <c r="D6" i="10"/>
  <c r="C7" i="10"/>
  <c r="E7" i="10"/>
  <c r="D8" i="10"/>
  <c r="C9" i="10"/>
  <c r="G9" i="10"/>
  <c r="G10" i="10"/>
  <c r="E10" i="10"/>
  <c r="C10" i="10"/>
  <c r="F10" i="10"/>
  <c r="D12" i="10"/>
  <c r="G14" i="10"/>
  <c r="E14" i="10"/>
  <c r="C14" i="10"/>
  <c r="F14" i="10"/>
  <c r="D16" i="10"/>
  <c r="G18" i="10"/>
  <c r="E18" i="10"/>
  <c r="C18" i="10"/>
  <c r="F18" i="10"/>
  <c r="D20" i="10"/>
  <c r="G22" i="10"/>
  <c r="E22" i="10"/>
  <c r="C22" i="10"/>
  <c r="F22" i="10"/>
  <c r="D24" i="10"/>
  <c r="G26" i="10"/>
  <c r="E26" i="10"/>
  <c r="C26" i="10"/>
  <c r="F26" i="10"/>
  <c r="D28" i="10"/>
  <c r="G30" i="10"/>
  <c r="E30" i="10"/>
  <c r="C30" i="10"/>
  <c r="F30" i="10"/>
  <c r="D32" i="10"/>
  <c r="G34" i="10"/>
  <c r="E34" i="10"/>
  <c r="C34" i="10"/>
  <c r="F34" i="10"/>
  <c r="D36" i="10"/>
  <c r="G38" i="10"/>
  <c r="E38" i="10"/>
  <c r="C38" i="10"/>
  <c r="F38" i="10"/>
  <c r="D40" i="10"/>
  <c r="G42" i="10"/>
  <c r="E42" i="10"/>
  <c r="C42" i="10"/>
  <c r="F42" i="10"/>
  <c r="D44" i="10"/>
  <c r="G46" i="10"/>
  <c r="E46" i="10"/>
  <c r="C46" i="10"/>
  <c r="F46" i="10"/>
  <c r="D48" i="10"/>
  <c r="G50" i="10"/>
  <c r="E50" i="10"/>
  <c r="C50" i="10"/>
  <c r="F50" i="10"/>
  <c r="D52" i="10"/>
  <c r="G54" i="10"/>
  <c r="E54" i="10"/>
  <c r="C54" i="10"/>
  <c r="F54" i="10"/>
  <c r="D56" i="10"/>
  <c r="G58" i="10"/>
  <c r="E58" i="10"/>
  <c r="C58" i="10"/>
  <c r="F58" i="10"/>
  <c r="D60" i="10"/>
  <c r="G62" i="10"/>
  <c r="E62" i="10"/>
  <c r="C62" i="10"/>
  <c r="F62" i="10"/>
  <c r="D64" i="10"/>
  <c r="G66" i="10"/>
  <c r="E66" i="10"/>
  <c r="C66" i="10"/>
  <c r="F66" i="10"/>
  <c r="D68" i="10"/>
  <c r="F71" i="10"/>
  <c r="D11" i="10"/>
  <c r="D13" i="10"/>
  <c r="D15" i="10"/>
  <c r="D17" i="10"/>
  <c r="D19" i="10"/>
  <c r="D21" i="10"/>
  <c r="D23" i="10"/>
  <c r="D25" i="10"/>
  <c r="D27" i="10"/>
  <c r="D29" i="10"/>
  <c r="D31" i="10"/>
  <c r="D33" i="10"/>
  <c r="D35" i="10"/>
  <c r="D37" i="10"/>
  <c r="D39" i="10"/>
  <c r="D41" i="10"/>
  <c r="D43" i="10"/>
  <c r="D45" i="10"/>
  <c r="D47" i="10"/>
  <c r="D49" i="10"/>
  <c r="D51" i="10"/>
  <c r="D53" i="10"/>
  <c r="D55" i="10"/>
  <c r="D57" i="10"/>
  <c r="D59" i="10"/>
  <c r="D61" i="10"/>
  <c r="D63" i="10"/>
  <c r="D65" i="10"/>
  <c r="D67" i="10"/>
  <c r="G69" i="10"/>
  <c r="E69" i="10"/>
  <c r="C69" i="10"/>
  <c r="F69" i="10"/>
  <c r="G73" i="10"/>
  <c r="E73" i="10"/>
  <c r="C73" i="10"/>
  <c r="F73" i="10"/>
  <c r="G77" i="10"/>
  <c r="E77" i="10"/>
  <c r="C77" i="10"/>
  <c r="F77" i="10"/>
  <c r="G81" i="10"/>
  <c r="E81" i="10"/>
  <c r="C81" i="10"/>
  <c r="F81" i="10"/>
  <c r="G85" i="10"/>
  <c r="E85" i="10"/>
  <c r="C85" i="10"/>
  <c r="F85" i="10"/>
  <c r="G89" i="10"/>
  <c r="E89" i="10"/>
  <c r="C89" i="10"/>
  <c r="F89" i="10"/>
  <c r="G93" i="10"/>
  <c r="E93" i="10"/>
  <c r="C93" i="10"/>
  <c r="F93" i="10"/>
  <c r="G97" i="10"/>
  <c r="E97" i="10"/>
  <c r="C97" i="10"/>
  <c r="F97" i="10"/>
  <c r="G101" i="10"/>
  <c r="E101" i="10"/>
  <c r="C101" i="10"/>
  <c r="F101" i="10"/>
  <c r="G75" i="10"/>
  <c r="E75" i="10"/>
  <c r="C75" i="10"/>
  <c r="F75" i="10"/>
  <c r="G79" i="10"/>
  <c r="E79" i="10"/>
  <c r="C79" i="10"/>
  <c r="F79" i="10"/>
  <c r="G83" i="10"/>
  <c r="E83" i="10"/>
  <c r="C83" i="10"/>
  <c r="F83" i="10"/>
  <c r="G87" i="10"/>
  <c r="E87" i="10"/>
  <c r="C87" i="10"/>
  <c r="F87" i="10"/>
  <c r="G91" i="10"/>
  <c r="E91" i="10"/>
  <c r="C91" i="10"/>
  <c r="F91" i="10"/>
  <c r="G95" i="10"/>
  <c r="E95" i="10"/>
  <c r="C95" i="10"/>
  <c r="F95" i="10"/>
  <c r="G99" i="10"/>
  <c r="E99" i="10"/>
  <c r="C99" i="10"/>
  <c r="F99" i="10"/>
  <c r="D70" i="10"/>
  <c r="D72" i="10"/>
  <c r="D74" i="10"/>
  <c r="D76" i="10"/>
  <c r="D78" i="10"/>
  <c r="D80" i="10"/>
  <c r="D82" i="10"/>
  <c r="D84" i="10"/>
  <c r="D86" i="10"/>
  <c r="D88" i="10"/>
  <c r="D90" i="10"/>
  <c r="D92" i="10"/>
  <c r="D94" i="10"/>
  <c r="D96" i="10"/>
  <c r="D98" i="10"/>
  <c r="D100" i="10"/>
  <c r="D102" i="10"/>
</calcChain>
</file>

<file path=xl/sharedStrings.xml><?xml version="1.0" encoding="utf-8"?>
<sst xmlns="http://schemas.openxmlformats.org/spreadsheetml/2006/main" count="2050" uniqueCount="613">
  <si>
    <t>Software</t>
  </si>
  <si>
    <t>Quantidade</t>
  </si>
  <si>
    <t xml:space="preserve">Módulo </t>
  </si>
  <si>
    <t>Solução</t>
  </si>
  <si>
    <t>Empresa detentora do Direito Autoral</t>
  </si>
  <si>
    <t>Métrica</t>
  </si>
  <si>
    <t>A receber / A Pagar</t>
  </si>
  <si>
    <t>Core</t>
  </si>
  <si>
    <t>Requisição</t>
  </si>
  <si>
    <t>Reembolso</t>
  </si>
  <si>
    <t>Financeiro</t>
  </si>
  <si>
    <t>ERP</t>
  </si>
  <si>
    <t>Oracle Corporation</t>
  </si>
  <si>
    <t>Almoxarifado</t>
  </si>
  <si>
    <t>Manutenção</t>
  </si>
  <si>
    <t>RH</t>
  </si>
  <si>
    <t>Compras</t>
  </si>
  <si>
    <t>Solicitação de Serviço</t>
  </si>
  <si>
    <t>Contratos</t>
  </si>
  <si>
    <t>Inventário</t>
  </si>
  <si>
    <t>HCM</t>
  </si>
  <si>
    <t>Folha</t>
  </si>
  <si>
    <t>Recrutamento e Seleção</t>
  </si>
  <si>
    <t>Avaliação de Desempenho</t>
  </si>
  <si>
    <t>Portal RH do Gerente</t>
  </si>
  <si>
    <t>Frequência</t>
  </si>
  <si>
    <t xml:space="preserve">Oracle Financial Services Analytical Applications Infrastructure </t>
  </si>
  <si>
    <t xml:space="preserve">Oracle Financial Services Credit Risk Management </t>
  </si>
  <si>
    <t>Hyperion</t>
  </si>
  <si>
    <t>OFSAA</t>
  </si>
  <si>
    <t>ESB</t>
  </si>
  <si>
    <t>Carreira e Sucessão</t>
  </si>
  <si>
    <t>Remuneração</t>
  </si>
  <si>
    <t>Controle de Força de Trabalho</t>
  </si>
  <si>
    <t>Orçamento</t>
  </si>
  <si>
    <t>Fechamento Contábil</t>
  </si>
  <si>
    <t>Gerenciamento de Custo</t>
  </si>
  <si>
    <t>BI - Orçamento</t>
  </si>
  <si>
    <t>Risco de Crédito</t>
  </si>
  <si>
    <t>Infraestrutura</t>
  </si>
  <si>
    <t>Controle de Transações / Processamento dos Sistemas</t>
  </si>
  <si>
    <t>Administracao das Tabelas dos Sistemas</t>
  </si>
  <si>
    <t>Configuragao da Gestao para Atendimento Fiscais</t>
  </si>
  <si>
    <t>Gestao da Carga de Dados do DW</t>
  </si>
  <si>
    <t>Gestao do Armazém de Dados do Mastersaf</t>
  </si>
  <si>
    <t>Relatério de Conferencia e Validação</t>
  </si>
  <si>
    <t xml:space="preserve">Report Fiscal Emissor de Relatorios Ger. / Operacionais </t>
  </si>
  <si>
    <t>Pedido de Autorização para Processamento Eletrônico</t>
  </si>
  <si>
    <t>Gestao e Controle das Importações de Dados</t>
  </si>
  <si>
    <t>Gestao e Controle das Exportações de Dados</t>
  </si>
  <si>
    <t>DCTF</t>
  </si>
  <si>
    <t>Básicos</t>
  </si>
  <si>
    <t>Mastersaf</t>
  </si>
  <si>
    <t xml:space="preserve">TSL Tecnologia em Legislação de Sistemas Ltda. </t>
  </si>
  <si>
    <t>Geração de GPS</t>
  </si>
  <si>
    <t>Informe de Rendimentos PF</t>
  </si>
  <si>
    <t>Informe de Rendimentos PJ</t>
  </si>
  <si>
    <t>SPED contábil</t>
  </si>
  <si>
    <t>eSocial</t>
  </si>
  <si>
    <t>ECF Estrituração Contábil Fiscal</t>
  </si>
  <si>
    <t>Brasília (DF) - Contribuições</t>
  </si>
  <si>
    <t>São Paulo (SP) - NFTS</t>
  </si>
  <si>
    <t>Rio de Janeiro (RJ) - Nota Carioca</t>
  </si>
  <si>
    <t>Nfe Rio de Janeiro (Serviços)</t>
  </si>
  <si>
    <t>Nexo - Médulo PCMSO</t>
  </si>
  <si>
    <t>Nexo - Médulo Absenteismo</t>
  </si>
  <si>
    <t>Retenção IRRF, PIS, COFINS, INSS, CSLL e ISS</t>
  </si>
  <si>
    <t>Municipais</t>
  </si>
  <si>
    <t>Específicos</t>
  </si>
  <si>
    <t>Saúde do trabalho</t>
  </si>
  <si>
    <t>Nexo</t>
  </si>
  <si>
    <t>Nexo CS Informática S.A.</t>
  </si>
  <si>
    <t>Nexo - Módulo Agenda</t>
  </si>
  <si>
    <t>Nexo - Módulo PPRA/Riscos Identificados</t>
  </si>
  <si>
    <t>Nexo - Módulo Controle de Ocorrências</t>
  </si>
  <si>
    <t>Nexo - Módulo Controle de EPI</t>
  </si>
  <si>
    <t>Nexo - Módulo Cadastro de CIPA</t>
  </si>
  <si>
    <t>Nexo - Módulo Controle de Cronograma</t>
  </si>
  <si>
    <t>Nexo - Módulo LTCAT</t>
  </si>
  <si>
    <t>Nexo - Módulo PPP</t>
  </si>
  <si>
    <t>Nexo - Plug-in Alertas</t>
  </si>
  <si>
    <t>Segurança do Trabalho</t>
  </si>
  <si>
    <t>conexões simultâneas</t>
  </si>
  <si>
    <t>Named User Plus Perpetual</t>
  </si>
  <si>
    <t>Employee Perpetual</t>
  </si>
  <si>
    <t>Processor Perpetual</t>
  </si>
  <si>
    <t>Application User Perpetual</t>
  </si>
  <si>
    <t>Enterprise Employee Perpetual</t>
  </si>
  <si>
    <t>Named Developer Perpetual</t>
  </si>
  <si>
    <t>Microsoft</t>
  </si>
  <si>
    <t>TS Microsoft (embutido no licenciamento nexo - windows server 2008)</t>
  </si>
  <si>
    <t>Oracle Database Enterprise Edition</t>
  </si>
  <si>
    <t>Oracle Database Standard Edition</t>
  </si>
  <si>
    <t>Processor</t>
  </si>
  <si>
    <t>Banco de dados</t>
  </si>
  <si>
    <t>TODOS</t>
  </si>
  <si>
    <t>Enterprise $M in Revenue Perpetual</t>
  </si>
  <si>
    <t>usuários</t>
  </si>
  <si>
    <t>Oracle Tuning Pack</t>
  </si>
  <si>
    <t>Oracle Diagnostics Pack</t>
  </si>
  <si>
    <t>Documenta</t>
  </si>
  <si>
    <t>Ilimitado</t>
  </si>
  <si>
    <t>Documentação Normativa</t>
  </si>
  <si>
    <t>Docspider Software S.A.</t>
  </si>
  <si>
    <t>VS-DB1-PRJ</t>
  </si>
  <si>
    <t>10.4.12.6</t>
  </si>
  <si>
    <t>10.4.8.110</t>
  </si>
  <si>
    <t>10.4.8.111</t>
  </si>
  <si>
    <t>Item</t>
  </si>
  <si>
    <t xml:space="preserve">Nome do servidor </t>
  </si>
  <si>
    <t>Tipo de servidor</t>
  </si>
  <si>
    <t>Ambiente</t>
  </si>
  <si>
    <t>Sigla</t>
  </si>
  <si>
    <t>Descrição</t>
  </si>
  <si>
    <t>Versão / Release</t>
  </si>
  <si>
    <t>Função</t>
  </si>
  <si>
    <t>Sistema Operacional</t>
  </si>
  <si>
    <t>LAN Produção</t>
  </si>
  <si>
    <t>Qtd. de sockets</t>
  </si>
  <si>
    <t>Qtd. de cores</t>
  </si>
  <si>
    <t xml:space="preserve"> Memória
por Servidor (GB)</t>
  </si>
  <si>
    <t>Total Núcleo de Processador por Servidor</t>
  </si>
  <si>
    <t>Disco por Servidor 
(GB)</t>
  </si>
  <si>
    <t>Total Disco
(GB)</t>
  </si>
  <si>
    <t>PS-DB1-PABO</t>
  </si>
  <si>
    <t>Físico</t>
  </si>
  <si>
    <t>HRPRD</t>
  </si>
  <si>
    <t>Banco de dados Oracle 
Enterprise 11.2.0.3</t>
  </si>
  <si>
    <t>245G  /u01</t>
  </si>
  <si>
    <t>PS-DB2-PABO</t>
  </si>
  <si>
    <t>Peoplesoft Financeiro</t>
  </si>
  <si>
    <t>FSPRD</t>
  </si>
  <si>
    <t>LOCAL BRA - SCM 9.1 BUNDLE #14      
LOCAL BRA - FMS FINANCIAL 9.1 BUNDLE #14</t>
  </si>
  <si>
    <t>245G  /u02</t>
  </si>
  <si>
    <t>PS-DB3-PABO</t>
  </si>
  <si>
    <t>ECM</t>
  </si>
  <si>
    <t>ECPRD</t>
  </si>
  <si>
    <t>11.1.1.8</t>
  </si>
  <si>
    <t>245G  /u03</t>
  </si>
  <si>
    <t>PS-DB4-PABO</t>
  </si>
  <si>
    <t>HYPRD</t>
  </si>
  <si>
    <t>11.1.2.2.300.20</t>
  </si>
  <si>
    <t>245G  /u04</t>
  </si>
  <si>
    <t>PS-DB5-PABO</t>
  </si>
  <si>
    <t>MSPRD</t>
  </si>
  <si>
    <t>245G  /u05</t>
  </si>
  <si>
    <t>PS-DB6-PABO</t>
  </si>
  <si>
    <t>Nexo/ODI</t>
  </si>
  <si>
    <t>NXPRD/ODPRD</t>
  </si>
  <si>
    <t>245G  /u06</t>
  </si>
  <si>
    <t>PS-DB7-PABO</t>
  </si>
  <si>
    <t>245G  /u07</t>
  </si>
  <si>
    <t>VS-AP11-PABO</t>
  </si>
  <si>
    <t>Virtual</t>
  </si>
  <si>
    <t>ECF - Aplicação</t>
  </si>
  <si>
    <t>ECF</t>
  </si>
  <si>
    <t>Aplicação</t>
  </si>
  <si>
    <t>97G /u01</t>
  </si>
  <si>
    <t>VS-WB11-PABO</t>
  </si>
  <si>
    <t>VS-AP1-PABO</t>
  </si>
  <si>
    <t xml:space="preserve">Microsoft Windows Server 2008 Enterprise R2 </t>
  </si>
  <si>
    <t>VS-AP2-PABO</t>
  </si>
  <si>
    <t>VS-WB1-PABO</t>
  </si>
  <si>
    <t>VS-WB2-PABO</t>
  </si>
  <si>
    <t>VS-PS1-PABO</t>
  </si>
  <si>
    <t>VS-AP3-PABO</t>
  </si>
  <si>
    <t>VS-AP4-PABO</t>
  </si>
  <si>
    <t>VS-WB3-PABO</t>
  </si>
  <si>
    <t>VS-WB4-PABO</t>
  </si>
  <si>
    <t>VS-PS2-PABO</t>
  </si>
  <si>
    <t>VS-AP7-PABO</t>
  </si>
  <si>
    <t>ECM - Aplicação</t>
  </si>
  <si>
    <t>VS-AP8-PABO</t>
  </si>
  <si>
    <t>VS-WB7-PABO</t>
  </si>
  <si>
    <t>ECM - Webserver</t>
  </si>
  <si>
    <t>VS-WB8-PABO</t>
  </si>
  <si>
    <t>VS-PS4-PABO</t>
  </si>
  <si>
    <t>ECM - Processo</t>
  </si>
  <si>
    <t>VS-AP5-PABO</t>
  </si>
  <si>
    <t>Hyperion - Aplicação - Planning</t>
  </si>
  <si>
    <t>VS-AP6-PABO</t>
  </si>
  <si>
    <t>Hyperion - Aplicação - FDM</t>
  </si>
  <si>
    <t>VS-PS3-PABO</t>
  </si>
  <si>
    <t>Hyperion - Processo - ESSBASE</t>
  </si>
  <si>
    <t>VS-AP9-PABO</t>
  </si>
  <si>
    <t>Mastersaf - Aplicação - TS - DW</t>
  </si>
  <si>
    <t>VS-AP10-PABO</t>
  </si>
  <si>
    <t>Mastersaf - Aplicação - Interdados</t>
  </si>
  <si>
    <t>VS-WB9-PABO</t>
  </si>
  <si>
    <t>Aplicação - ODI</t>
  </si>
  <si>
    <t>ODPRD</t>
  </si>
  <si>
    <t>11.1.1.7</t>
  </si>
  <si>
    <t>VS-WB10-PABO</t>
  </si>
  <si>
    <t>Servidor de acesso à rede da Finep</t>
  </si>
  <si>
    <t>Servidor utilizado para acesso ao ambiente de produção do eSocial - Base Paliativa 9.2</t>
  </si>
  <si>
    <t>VS-AP12-PABO</t>
  </si>
  <si>
    <t>Nexo - TS</t>
  </si>
  <si>
    <t>NXPRD</t>
  </si>
  <si>
    <t>VS-MN1-PABO</t>
  </si>
  <si>
    <t>Monitoramento Zabbix</t>
  </si>
  <si>
    <t>-</t>
  </si>
  <si>
    <t>Zabbix 2.4</t>
  </si>
  <si>
    <t>Oracle Linux 6.5</t>
  </si>
  <si>
    <t>VS-MN2-PABO</t>
  </si>
  <si>
    <t>Monitoramento OEM</t>
  </si>
  <si>
    <t>OEMPRD</t>
  </si>
  <si>
    <t>OEM 12c</t>
  </si>
  <si>
    <t>Aplicação/Banco</t>
  </si>
  <si>
    <t>PS-DB1-HABO</t>
  </si>
  <si>
    <t>Peoplesoft - HR</t>
  </si>
  <si>
    <t>HRHML/HRHOM</t>
  </si>
  <si>
    <t xml:space="preserve">10.2.18.1
Vlan: 1266
Máscara: 255.255.254.0
GW: 10.2.3.254 </t>
  </si>
  <si>
    <t>PS-DB2-HABO</t>
  </si>
  <si>
    <t>FSHML/FSHOM</t>
  </si>
  <si>
    <t xml:space="preserve">10.2.18.2
Vlan: 1266
Máscara: 255.255.254.0
GW: 10.2.3.254 </t>
  </si>
  <si>
    <t>PS-DB3-HABO</t>
  </si>
  <si>
    <t>ECHML</t>
  </si>
  <si>
    <t xml:space="preserve">10.2.18.3
Vlan: 1266
Máscara: 255.255.254.0
GW: 10.2.3.254 </t>
  </si>
  <si>
    <t>PS-DB4-HABO</t>
  </si>
  <si>
    <t>HYHML</t>
  </si>
  <si>
    <t xml:space="preserve">10.2.18.4
Vlan: 1266
Máscara: 255.255.254.0
GW: 10.2.3.254 </t>
  </si>
  <si>
    <t>PS-DB5-HABO</t>
  </si>
  <si>
    <t>MSHML</t>
  </si>
  <si>
    <t xml:space="preserve">10.2.18.5
Vlan: 1266
Máscara: 255.255.254.0
GW: 10.2.3.254 </t>
  </si>
  <si>
    <t>PS-DB6-HABO</t>
  </si>
  <si>
    <t>Nexo / ODI</t>
  </si>
  <si>
    <t>NXHML/ODHML</t>
  </si>
  <si>
    <t xml:space="preserve">10.2.18.6
Vlan: 1266
Máscara: 255.255.254.0
GW: 10.2.3.254 </t>
  </si>
  <si>
    <t>PS-DB7-HABO</t>
  </si>
  <si>
    <t xml:space="preserve">10.2.18.7
Vlan: 1266
Máscara: 255.255.254.0
GW: 10.2.3.254 </t>
  </si>
  <si>
    <t>VS-AP11-HABO</t>
  </si>
  <si>
    <t>ECFHML</t>
  </si>
  <si>
    <t xml:space="preserve">10.2.18.8
Vlan: 1266
Máscara: 255.255.254.0
GW: 10.2.3.254 </t>
  </si>
  <si>
    <t>VS-WB11-HABO</t>
  </si>
  <si>
    <t xml:space="preserve">10.2.18.9
Vlan: 1266
Máscara: 255.255.254.0
GW: 10.2.3.254 </t>
  </si>
  <si>
    <t>VS-AP1-HABO</t>
  </si>
  <si>
    <t xml:space="preserve">10.2.18.10
Vlan: 1266
Máscara: 255.255.254.0
GW: 10.2.3.254 </t>
  </si>
  <si>
    <t>VS-AP2-HABO</t>
  </si>
  <si>
    <t>HRHML</t>
  </si>
  <si>
    <t xml:space="preserve">10.2.18.11
Vlan: 1266
Máscara: 255.255.254.0
GW: 10.2.3.254 </t>
  </si>
  <si>
    <t>VS-WB1-HABO</t>
  </si>
  <si>
    <t xml:space="preserve">10.2.18.12
Vlan: 1266
Máscara: 255.255.254.0
GW: 10.2.3.254 </t>
  </si>
  <si>
    <t>VS-WB2-HABO</t>
  </si>
  <si>
    <t xml:space="preserve">10.2.18.13
Vlan: 1266
Máscara: 255.255.254.0
GW: 10.2.3.254 </t>
  </si>
  <si>
    <t>VS-PS1-HABO</t>
  </si>
  <si>
    <t xml:space="preserve">10.2.18.14
Vlan: 1266
Máscara: 255.255.254.0
GW: 10.2.3.254 </t>
  </si>
  <si>
    <t>VS-AP3-HABO</t>
  </si>
  <si>
    <t xml:space="preserve">10.2.18.15
Vlan: 1266
Máscara: 255.255.254.0
GW: 10.2.3.254 </t>
  </si>
  <si>
    <t>VS-AP4-HABO</t>
  </si>
  <si>
    <t>FSHML</t>
  </si>
  <si>
    <t xml:space="preserve">10.2.18.16
Vlan: 1266
Máscara: 255.255.254.0
GW: 10.2.3.254 </t>
  </si>
  <si>
    <t>VS-WB3-HABO</t>
  </si>
  <si>
    <t xml:space="preserve">10.2.18.17
Vlan: 1266
Máscara: 255.255.254.0
GW: 10.2.3.254 </t>
  </si>
  <si>
    <t>VS-WB4-HABO</t>
  </si>
  <si>
    <t xml:space="preserve">10.2.18.18
Vlan: 1266
Máscara: 255.255.254.0
GW: 10.2.3.254 </t>
  </si>
  <si>
    <t>VS-PS2-HABO</t>
  </si>
  <si>
    <t xml:space="preserve">10.2.18.19
Vlan: 1266
Máscara: 255.255.254.0
GW: 10.2.3.254 </t>
  </si>
  <si>
    <t>VS-AP7-HABO</t>
  </si>
  <si>
    <t xml:space="preserve">10.2.18.20
Vlan: 1266
Máscara: 255.255.254.0
GW: 10.2.3.254 </t>
  </si>
  <si>
    <t>VS-AP8-HABO</t>
  </si>
  <si>
    <t xml:space="preserve">10.2.18.21
Vlan: 1266
Máscara: 255.255.254.0
GW: 10.2.3.254 </t>
  </si>
  <si>
    <t>VS-WB7-HABO</t>
  </si>
  <si>
    <t xml:space="preserve">10.2.18.22
Vlan: 1266
Máscara: 255.255.254.0
GW: 10.2.3.254 </t>
  </si>
  <si>
    <t>VS-WB8-HABO</t>
  </si>
  <si>
    <t xml:space="preserve">10.2.18.23
Vlan: 1266
Máscara: 255.255.254.0
GW: 10.2.3.254 </t>
  </si>
  <si>
    <t>VS-PS4-HABO</t>
  </si>
  <si>
    <t xml:space="preserve">10.2.18.24
Vlan: 1266
Máscara: 255.255.254.0
GW: 10.2.3.254 </t>
  </si>
  <si>
    <t>VS-AP5-HABO</t>
  </si>
  <si>
    <t xml:space="preserve">10.2.18.25
Vlan: 1266
Máscara: 255.255.254.0
GW: 10.2.3.254 </t>
  </si>
  <si>
    <t>VS-AP6-HABO</t>
  </si>
  <si>
    <t xml:space="preserve">10.2.18.26
Vlan: 1266
Máscara: 255.255.254.0
GW: 10.2.3.254 </t>
  </si>
  <si>
    <t>VS-PS3-HABO</t>
  </si>
  <si>
    <t xml:space="preserve">10.2.18.29
Vlan: 1266
Máscara: 255.255.254.0
GW: 10.2.3.254 </t>
  </si>
  <si>
    <t>VS-AP9-HABO</t>
  </si>
  <si>
    <t>Mastersaf - Aplicação - DW - TS</t>
  </si>
  <si>
    <t xml:space="preserve">10.2.18.30
Vlan: 1266
Máscara: 255.255.254.0
GW: 10.2.3.254 </t>
  </si>
  <si>
    <t>VS-AP10-HABO</t>
  </si>
  <si>
    <t xml:space="preserve">10.2.18.31
Vlan: 1266
Máscara: 255.255.254.0
GW: 10.2.3.254 </t>
  </si>
  <si>
    <t>VS-WB9-HABO</t>
  </si>
  <si>
    <t>ODI</t>
  </si>
  <si>
    <t>ODHML</t>
  </si>
  <si>
    <t xml:space="preserve">10.2.18.32
Vlan: 1266
Máscara: 255.255.254.0
GW: 10.2.3.254 </t>
  </si>
  <si>
    <t>VS-WB10-HABO</t>
  </si>
  <si>
    <t xml:space="preserve">10.2.18.33
Vlan: 1266
Máscara: 255.255.254.0
GW: 10.2.3.254 </t>
  </si>
  <si>
    <t>VS-AP12-HABO</t>
  </si>
  <si>
    <t>NXHML</t>
  </si>
  <si>
    <t xml:space="preserve">10.2.18.34
Vlan: 1266
Máscara: 255.255.254.0
GW: 10.2.3.254 </t>
  </si>
  <si>
    <t>PS-DB1-DABO</t>
  </si>
  <si>
    <t>Fisico</t>
  </si>
  <si>
    <t xml:space="preserve">10.2.66.1
VLAN: 1268
Máscara: 255.255.254.0
GATEWAY: 10.2.67.254
</t>
  </si>
  <si>
    <t xml:space="preserve">/ , /home,/var, /tmp - 10 GB
/u01 - 183 GB
/swap - Total de memória RAM * 0,75
/boot - 200 MB
</t>
  </si>
  <si>
    <t>VS-AP1-DABO</t>
  </si>
  <si>
    <t>HRTRN / HRPDEV</t>
  </si>
  <si>
    <t>Windows Server 2008 64Bits R2</t>
  </si>
  <si>
    <t xml:space="preserve">10.2.66.2
Máscara: 255.255.254.0
GATEWAY: 10.2.67.254
</t>
  </si>
  <si>
    <t xml:space="preserve">C: 50Gb
D: 130Gb
</t>
  </si>
  <si>
    <t>PS-DB2-DABO</t>
  </si>
  <si>
    <t>Banco - Peoplesoft Financeiro</t>
  </si>
  <si>
    <t>10.2.66.3
Máscara: 255.255.254.0
GATEWAY: 10.2.67.254</t>
  </si>
  <si>
    <t>VS-AP2-DABO</t>
  </si>
  <si>
    <t>Aplicação - Peoplesoft Financeiro</t>
  </si>
  <si>
    <t>FSTRN / FSPDEV</t>
  </si>
  <si>
    <t>10.2.66.4
Máscara: 255.255.254.0
GATEWAY: 10.2.67.254</t>
  </si>
  <si>
    <t>C: 50Gb
D: 130Gb</t>
  </si>
  <si>
    <t>PS-DB3-DABO</t>
  </si>
  <si>
    <t>Banco ECM</t>
  </si>
  <si>
    <t>10.2.66.5
Máscara: 255.255.254.0
GATEWAY: 10.2.67.254</t>
  </si>
  <si>
    <t>VS-AP3-DABO</t>
  </si>
  <si>
    <t>Aplicação ECM</t>
  </si>
  <si>
    <t>ECDEV</t>
  </si>
  <si>
    <t>10.2.66.6
Máscara: 255.255.254.0
GATEWAY: 10.2.67.254</t>
  </si>
  <si>
    <t>PS-DB4-DABO</t>
  </si>
  <si>
    <t>Banco Hyperion</t>
  </si>
  <si>
    <t>10.2.66.7
Máscara: 255.255.254.0
GATEWAY: 10.2.67.254</t>
  </si>
  <si>
    <t>/ , /home,/var, /tmp - 10 GB
/u01 - 183 GB
/swap - Total de memória RAM * 0,75
/boot - 200 MB</t>
  </si>
  <si>
    <t>VS-AP4-DABO</t>
  </si>
  <si>
    <t>Aplicação - Hyperion</t>
  </si>
  <si>
    <t>HYDEV</t>
  </si>
  <si>
    <t>10.2.66.8
Máscara: 255.255.254.0
GATEWAY: 10.2.67.254</t>
  </si>
  <si>
    <t>C: 250 Gb</t>
  </si>
  <si>
    <t>PS-DB5-DABO</t>
  </si>
  <si>
    <t>Banco Mastersaf</t>
  </si>
  <si>
    <t>Banco MSDEV</t>
  </si>
  <si>
    <t>10.2.66.9
Máscara: 255.255.254.0
GATEWAY: 10.2.67.254</t>
  </si>
  <si>
    <t>VS-AP5-DABO</t>
  </si>
  <si>
    <t>Aplicação - Mastersaf</t>
  </si>
  <si>
    <t>MSDEV</t>
  </si>
  <si>
    <t>10.2.66.10
Máscara: 255.255.254.0
GATEWAY: 10.2.67.254</t>
  </si>
  <si>
    <t>PS-DB6-DABO</t>
  </si>
  <si>
    <t>Oracle
Linux 5.5</t>
  </si>
  <si>
    <t>10.2.66.11
Máscara: 255.255.254.0
GATEWAY: 10.2.67.254</t>
  </si>
  <si>
    <t>/ , /home,/var, /tmp - 10 GB
/u01 - 133 GB
/swap - Total de memória RAM * 0,75
/boot - 200 MB</t>
  </si>
  <si>
    <t>VS-AP6-DABO</t>
  </si>
  <si>
    <t>10.2.66.12
Máscara: 255.255.254.0
GATEWAY: 10.2.67.254</t>
  </si>
  <si>
    <t>/ , /home,/var, /tmp - 10 GB
/u01 - 103 GB
/swap - Total de memória RAM * 0,75
/boot - 200 MB</t>
  </si>
  <si>
    <t>PS-DB7-DABO</t>
  </si>
  <si>
    <t>Banco Nexo e Banco ODI</t>
  </si>
  <si>
    <t>Banco NXDEV / ODDEV</t>
  </si>
  <si>
    <t>10.2.66.13
Máscara: 255.255.254.0
GATEWAY: 10.2.67.254</t>
  </si>
  <si>
    <t>VS-AP7-DABO</t>
  </si>
  <si>
    <t>Aplicação Nexo e Aplicação do ODI</t>
  </si>
  <si>
    <t>NXDEV / ODIDEV</t>
  </si>
  <si>
    <t>10.2.66.14
Máscara: 255.255.254.0
GATEWAY: 10.2.67.254</t>
  </si>
  <si>
    <t>C: 80Gb</t>
  </si>
  <si>
    <t>VS-DB1-PRJ-E</t>
  </si>
  <si>
    <t>10.4.12.4</t>
  </si>
  <si>
    <t>VS-AP1-PRJ -E</t>
  </si>
  <si>
    <t>10.4.8.106</t>
  </si>
  <si>
    <t>Aplicação PSFT</t>
  </si>
  <si>
    <t xml:space="preserve">VS-AP1-PRJ </t>
  </si>
  <si>
    <t xml:space="preserve">VS-EL-PRJ </t>
  </si>
  <si>
    <t>ElastichSearch</t>
  </si>
  <si>
    <t>Produção</t>
  </si>
  <si>
    <t>Versão</t>
  </si>
  <si>
    <t xml:space="preserve">Atualizado em </t>
  </si>
  <si>
    <t>9.2</t>
  </si>
  <si>
    <t>Peoplesoft HRMS</t>
  </si>
  <si>
    <t>11.1.2.2.000</t>
  </si>
  <si>
    <t>11.1.1.8.0</t>
  </si>
  <si>
    <t>12.1.0.4.0</t>
  </si>
  <si>
    <t>Homologação</t>
  </si>
  <si>
    <t>Desenvolvimento</t>
  </si>
  <si>
    <t>Observação</t>
  </si>
  <si>
    <t>Solução não utilizada; em tratativas para cancelamento</t>
  </si>
  <si>
    <t>Status</t>
  </si>
  <si>
    <t>em cancelamento</t>
  </si>
  <si>
    <t>descontinuado</t>
  </si>
  <si>
    <t>Métrica licenciada originalmente foi Enterprise $M in Revenue Perpetual. Alterada para  Enterprise Employee Perpetual em agosto de 2019 para adequação ao definido no edital</t>
  </si>
  <si>
    <t>e-Clic</t>
  </si>
  <si>
    <t>Proftis Consulting</t>
  </si>
  <si>
    <t>Sistemas Legados Finep</t>
  </si>
  <si>
    <t>20 licenças do edital do LMS (20.18.0023.00)  e 4 licenças do edital de contratação para o ERP (20.14.0187.00)</t>
  </si>
  <si>
    <t>Oracle Database Standard Edition 2</t>
  </si>
  <si>
    <t>Gestão de Documentos da Obra</t>
  </si>
  <si>
    <t>Licença</t>
  </si>
  <si>
    <t>PeopleSoft Enterprise Asset Lifecycle Management Portal Pack</t>
  </si>
  <si>
    <t>PeopleSoft Enterprise Maintenance Management</t>
  </si>
  <si>
    <t>Hyperion Workforce Planning</t>
  </si>
  <si>
    <t>Oracle Hyperion Financial Data Quality Management, Enterprise Edition</t>
  </si>
  <si>
    <t>PeopleSoft Enterprise eProcurement</t>
  </si>
  <si>
    <t xml:space="preserve">PeopleSoft Enterprise ESA Portal Pack </t>
  </si>
  <si>
    <t>PeopleSoft Enterprise Financials</t>
  </si>
  <si>
    <t xml:space="preserve">PeopleSoft Enterprise Expenses </t>
  </si>
  <si>
    <t>PeopleSoft Enterprise Financials Portal Pack</t>
  </si>
  <si>
    <t>PeopleSoft Enterprise Inventory</t>
  </si>
  <si>
    <t>PeopleSoft Enterprise Purchasing</t>
  </si>
  <si>
    <t>PeopleSoft Enterprise Self-Service Work Requests</t>
  </si>
  <si>
    <t>PeopleSoft Enterprise Strategic Sourcing</t>
  </si>
  <si>
    <t>PeopleSoft Enterprise eSupplier Connection</t>
  </si>
  <si>
    <t>PeopleSoft Enterprise Supplier Contract Management</t>
  </si>
  <si>
    <t xml:space="preserve">PeopleSoft Enterprise Supply Chain Portal Pack </t>
  </si>
  <si>
    <t>PeopleSoft Mobile Inventory Management</t>
  </si>
  <si>
    <t>PeopleSoft Enterprise Human Resources</t>
  </si>
  <si>
    <t>PeopleSoft Enterprise Payroll</t>
  </si>
  <si>
    <t>PeopleSoft Enterprise Recruiting Sotutions</t>
  </si>
  <si>
    <t>PeopleSoft Enterprise ePerformance</t>
  </si>
  <si>
    <t>PeopleSoft Enterprise HCM Portal Pack</t>
  </si>
  <si>
    <t>Micro Focus Net Express for CC&amp;B (Mfr is 19524177 Micro Focus International, Third Party Program)</t>
  </si>
  <si>
    <t>PeopleSoft Enterprise Interaction Hub</t>
  </si>
  <si>
    <t>PeopleSoft Enterprise Time and Labor</t>
  </si>
  <si>
    <t xml:space="preserve">PeopleSoft Enterprise Succession Planning </t>
  </si>
  <si>
    <t xml:space="preserve">PeopleSoft Enterprise eCompensation </t>
  </si>
  <si>
    <t>PeopleSoft Enterprise Workforce Communications</t>
  </si>
  <si>
    <t>Oracle Hyperion Enterprise Financial Planning Suite</t>
  </si>
  <si>
    <t>Oracle Hyperion Financial Close Suite</t>
  </si>
  <si>
    <t xml:space="preserve">Hyperion Profitability and Cost Management </t>
  </si>
  <si>
    <t>Oracle Hyperion Financial Data Quality Management, Enterprise Edition Adapter Suite</t>
  </si>
  <si>
    <t xml:space="preserve">Business Intelligence Foundation Suite for Oracle Applications </t>
  </si>
  <si>
    <t>WebLogic Suite for Oracle Applications</t>
  </si>
  <si>
    <t>SOA Suite for Oracle Middleware for Oracle Applications</t>
  </si>
  <si>
    <t>Oracle WebCenter Content</t>
  </si>
  <si>
    <t>Data Integrator Enterprise Edition for Oracle Applications</t>
  </si>
  <si>
    <t xml:space="preserve">Business Intelligence Publisher </t>
  </si>
  <si>
    <t xml:space="preserve">Oracle WebCenter Applications Adapter for PeopleSoft </t>
  </si>
  <si>
    <t>Licenciamento Edital solução Integrada (20.14.0025.00)</t>
  </si>
  <si>
    <t>Licenciamento decorrente de auditoria Oracle (contrato 20.18.0023.00)</t>
  </si>
  <si>
    <t>Licenciamento antidgo; contratação DITI</t>
  </si>
  <si>
    <t>Licenciamento realizado pelo DEPO; contrato original não localizado; suporte atual através do contrato 20.16.0035.00</t>
  </si>
  <si>
    <t>em operação</t>
  </si>
  <si>
    <t>Tipo</t>
  </si>
  <si>
    <t>Aluguel licença modalida on premise por 12 meses</t>
  </si>
  <si>
    <t>Federais - Gestão de Tributos</t>
  </si>
  <si>
    <t>DIRF</t>
  </si>
  <si>
    <t>EFD - Contribuições</t>
  </si>
  <si>
    <t>EFD - REINF - Dw LC 116</t>
  </si>
  <si>
    <t>Licenciamento Contrato 20.17.0083.00</t>
  </si>
  <si>
    <t>Apuração e Escrituração do ISSQN - Movimento Econômico</t>
  </si>
  <si>
    <t>até 5 usuários, até 7 CNPJs e 1 site</t>
  </si>
  <si>
    <t>até 10 conexões simultâneas</t>
  </si>
  <si>
    <t>Uso</t>
  </si>
  <si>
    <t>Outros</t>
  </si>
  <si>
    <t>Primesys</t>
  </si>
  <si>
    <t>Local Hospedagem</t>
  </si>
  <si>
    <t>Finep (co-location)</t>
  </si>
  <si>
    <t xml:space="preserve">10.2.2.7
Vlan: 1266
Máscara: 255.255.254.0
GW: 10.2.3.254 </t>
  </si>
  <si>
    <t xml:space="preserve">10.2.2.8
Vlan: 1266
Máscara: 255.255.254.0
GW: 10.2.3.254 </t>
  </si>
  <si>
    <t xml:space="preserve">10.2.2.9
Vlan: 1266
Máscara: 255.255.254.0
GW: 10.2.3.254 </t>
  </si>
  <si>
    <r>
      <t xml:space="preserve">10.2.2.1
</t>
    </r>
    <r>
      <rPr>
        <sz val="9"/>
        <color indexed="8"/>
        <rFont val="Tahoma"/>
        <family val="2"/>
      </rPr>
      <t xml:space="preserve">Vlan: 1266
Máscara: 255.255.254.0
GW: 10.2.3.254 </t>
    </r>
  </si>
  <si>
    <t>Oracle Linux 6.4</t>
  </si>
  <si>
    <t>Oracle Linux 6.6</t>
  </si>
  <si>
    <t>Oracle Linux 5.5</t>
  </si>
  <si>
    <t>Oracle
Linux 6.4</t>
  </si>
  <si>
    <t xml:space="preserve">10.2.2.2
Vlan: 1266
Máscara: 255.255.254.0
GW: 10.2.3.254 </t>
  </si>
  <si>
    <t xml:space="preserve">10.2.2.3
Vlan: 1266
Máscara: 255.255.254.0
GW: 10.2.3.254 </t>
  </si>
  <si>
    <t xml:space="preserve">10.2.2.4
Vlan: 1266
Máscara: 255.255.254.0
GW: 10.2.3.254 </t>
  </si>
  <si>
    <t xml:space="preserve">10.2.2.10
Vlan: 1266
Máscara: 255.255.254.0
GW: 10.2.3.254 </t>
  </si>
  <si>
    <t xml:space="preserve">10.2.2.11
Vlan: 1266
Máscara: 255.255.254.0
GW: 10.2.3.254 </t>
  </si>
  <si>
    <t xml:space="preserve">10.2.2.12
Vlan: 1266
Máscara: 255.255.254.0
GW: 10.2.3.254 </t>
  </si>
  <si>
    <t xml:space="preserve">10.2.2.13
Vlan: 1266
Máscara: 255.255.254.0
GW: 10.2.3.254 </t>
  </si>
  <si>
    <t xml:space="preserve">10.2.2.14
Vlan: 1266
Máscara: 255.255.254.0
GW: 10.2.3.254 </t>
  </si>
  <si>
    <t xml:space="preserve">10.2.2.15
Vlan: 1266
Máscara: 255.255.254.0
GW: 10.2.3.254 </t>
  </si>
  <si>
    <t xml:space="preserve">10.2.2.16
Vlan: 1266
Máscara: 255.255.254.0
GW: 10.2.3.254 </t>
  </si>
  <si>
    <t xml:space="preserve">10.2.2.17
Vlan: 1266
Máscara: 255.255.254.0
GW: 10.2.3.254 </t>
  </si>
  <si>
    <t xml:space="preserve">10.2.2.18
Vlan: 1266
Máscara: 255.255.254.0
GW: 10.2.3.254 </t>
  </si>
  <si>
    <t xml:space="preserve">10.2.2.19
Vlan: 1266
Máscara: 255.255.254.0
GW: 10.2.3.254 </t>
  </si>
  <si>
    <t xml:space="preserve">10.2.2.20
Vlan: 1266
Máscara: 255.255.254.0
GW: 10.2.3.254 </t>
  </si>
  <si>
    <t xml:space="preserve">10.2.2.21
Vlan: 1266
Máscara: 255.255.254.0
GW: 10.2.3.254 </t>
  </si>
  <si>
    <t xml:space="preserve">10.2.2.22
Vlan: 1266
Máscara: 255.255.254.0
GW: 10.2.3.254 </t>
  </si>
  <si>
    <t xml:space="preserve">10.2.2.23
Vlan: 1266
Máscara: 255.255.254.0
GW: 10.2.3.254 </t>
  </si>
  <si>
    <t xml:space="preserve">10.2.2.24
Vlan: 1266
Máscara: 255.255.254.0
GW: 10.2.3.254 </t>
  </si>
  <si>
    <t xml:space="preserve">10.2.2.25
Vlan: 1266
Máscara: 255.255.254.0
GW: 10.2.3.254 </t>
  </si>
  <si>
    <t xml:space="preserve">10.2.2.26
Vlan: 1266
Máscara: 255.255.254.0
GW: 10.2.3.254 </t>
  </si>
  <si>
    <t xml:space="preserve">10.2.2.29
Vlan: 1266
Máscara: 255.255.254.0
GW: 10.2.3.254 </t>
  </si>
  <si>
    <t xml:space="preserve">10.2.2.30
Vlan: 1266
Máscara: 255.255.254.0
GW: 10.2.3.254 </t>
  </si>
  <si>
    <t xml:space="preserve">10.2.2.32
Vlan: 1266
Máscara: 255.255.254.0
GW: 10.2.3.254 </t>
  </si>
  <si>
    <t xml:space="preserve">10.2.2.33
Vlan: 1266
Máscara: 255.255.254.0
GW: 10.2.3.254 </t>
  </si>
  <si>
    <t xml:space="preserve">10.2.2.34
Vlan: 1266
Máscara: 255.255.254.0
GW: 10.2.3.254 </t>
  </si>
  <si>
    <t xml:space="preserve">10.2.2.35
Vlan: 1266
Máscara: 255.255.254.0
GW: 10.2.3.254 </t>
  </si>
  <si>
    <t xml:space="preserve">10.2.2.36
Vlan: 1266
Máscara: 255.255.254.0
GW: 10.2.3.254 </t>
  </si>
  <si>
    <t>Nome do Servidor</t>
  </si>
  <si>
    <t>Aplicação / BD</t>
  </si>
  <si>
    <t>11.2.0.3</t>
  </si>
  <si>
    <t>Mastersaf DW</t>
  </si>
  <si>
    <t>Nexo - módulos diversos</t>
  </si>
  <si>
    <t>Zabbix</t>
  </si>
  <si>
    <t>2.4</t>
  </si>
  <si>
    <t>OEM</t>
  </si>
  <si>
    <t>Banco de Dados</t>
  </si>
  <si>
    <t>Peoplesoft FSCM</t>
  </si>
  <si>
    <t>Mastersaf Interdados</t>
  </si>
  <si>
    <t>Terminal Service</t>
  </si>
  <si>
    <t xml:space="preserve">Nexo </t>
  </si>
  <si>
    <t xml:space="preserve">Aplicação 1 - Domínio de Aplicação </t>
  </si>
  <si>
    <t xml:space="preserve">Aplicação 2 - Domínio de Aplicação </t>
  </si>
  <si>
    <t>Webserver 1 - PIA</t>
  </si>
  <si>
    <t>Webserver 2 - PIA</t>
  </si>
  <si>
    <t>Servidor de Processos - PSNT</t>
  </si>
  <si>
    <t>ErpIntegrator</t>
  </si>
  <si>
    <t>ODI Studio</t>
  </si>
  <si>
    <t>Mastersaf OneSource</t>
  </si>
  <si>
    <t>237</t>
  </si>
  <si>
    <t xml:space="preserve">Mastersaf OneSource </t>
  </si>
  <si>
    <t>PI 29</t>
  </si>
  <si>
    <t>PI 31</t>
  </si>
  <si>
    <t>2.3.2</t>
  </si>
  <si>
    <t>Peoplesoft HRMS 9.1
Peopletools 8.53.11</t>
  </si>
  <si>
    <t>Planning
RaFramework
Financial Report
Web Analysis
EPMA
Calc Manager
Workspace</t>
  </si>
  <si>
    <t>11.1.2.2.305.06
11.1.2.2.000.998
11.1.2.2.0.0362
11.1.2.2.000.998
11.1.2.2.300.1776
11.1.2.2.300.037
11.1.2.2.300.20</t>
  </si>
  <si>
    <t xml:space="preserve">Mastersaf DW </t>
  </si>
  <si>
    <t>Interdados</t>
  </si>
  <si>
    <t>2017.2.25</t>
  </si>
  <si>
    <t>11.1.2.2.100.2167
11.1.2.2.100.2176</t>
  </si>
  <si>
    <t>AnalyticProviderServices
EssbaseAdminServices
Aplicações e Banco de dados (Cubo) do Essbase</t>
  </si>
  <si>
    <t>12.2.0.1</t>
  </si>
  <si>
    <t>Produto/Função/Módulo</t>
  </si>
  <si>
    <t>Repositório de arquivos/anexos do ECM (Shared Files)</t>
  </si>
  <si>
    <t>HRMS 91. Bundle 14 14
EO91 COMMON OBJECTS 9.1  Bundle 10 
Global Payroll  9.1 Update 2014-B</t>
  </si>
  <si>
    <t>LOCAL BRA - FMS FINANCIAL 9.1 BUNDLE #14	9.1
LOCAL BRA - SCM FINANCIAL 9.1 BUNDLE #14	9.1
LOCAL BRA - FMS  	ESA 9.1
LOCAL BRA  	9.1 - XGC</t>
  </si>
  <si>
    <t>Peoplesoft HCM 9.2 
Peopletools 8.55.18</t>
  </si>
  <si>
    <t xml:space="preserve">Aplicação/WEB/PSNT </t>
  </si>
  <si>
    <t>Peoplesoft FSCM 9.1
Peopletools 8.53.11</t>
  </si>
  <si>
    <t>Banco HRPDEV</t>
  </si>
  <si>
    <t>Banco FSPDEV</t>
  </si>
  <si>
    <t>Banco ECDEV / HRTRN</t>
  </si>
  <si>
    <t>Banco HYDEV / FSTRN</t>
  </si>
  <si>
    <t>Planning
RaFramework
Financial Report
Web Analysis
EPMA
Calc Manager
Workspace
ErpIntegrator
AnalyticProviderServices
EssbaseAdminServices
Aplicações e Banco de dados (Cubo) do Essbase</t>
  </si>
  <si>
    <t>11.1.2.2.305.06
11.1.2.2.000.998
11.1.2.2.0.0362
11.1.2.2.000.998
11.1.2.2.300.1776
11.1.2.2.300.037
11.1.2.2.300.20
11.1.2.2.000
11.1.2.2.100.2167
11.1.2.2.100.2176</t>
  </si>
  <si>
    <t>Peoplesoft Financeiro - FSCM</t>
  </si>
  <si>
    <t>Psoft HR - Aplicação</t>
  </si>
  <si>
    <t>Psoft HR -Webserver</t>
  </si>
  <si>
    <t>Psoft HR - Processo</t>
  </si>
  <si>
    <t>Psoft FSCM - Aplicação</t>
  </si>
  <si>
    <t>Psoft FSCM - Webserver</t>
  </si>
  <si>
    <t>Psoft FSCM - Processo</t>
  </si>
  <si>
    <t>Ambiente e-Social - PRD/HML</t>
  </si>
  <si>
    <t>Produção/HML</t>
  </si>
  <si>
    <t>HRMSS 9.1 BUNDLE #14    
Global Payroll  9.1 Update 2014-B</t>
  </si>
  <si>
    <t>ECHML / HRTST</t>
  </si>
  <si>
    <t>HRHML/HRHOM/HRTST</t>
  </si>
  <si>
    <t>Não existe aplicação. Esse servidor é utilizado como "ponte" de acesso à rede Finep (VPN Embratel X Finep), para que seja possível acessar os ambientes da base eSocial e servidores criados para o projetode upgrade localizados na rede da Finep.</t>
  </si>
  <si>
    <t>Peoplesoft HCM 9.2 
Peopletools 8.56.08</t>
  </si>
  <si>
    <t>7.1</t>
  </si>
  <si>
    <t>7.1.3</t>
  </si>
  <si>
    <t>Nexo 7.1.3 / ODI 11.1.1.7</t>
  </si>
  <si>
    <t>Bundle/PI (somente Peoplesoft)</t>
  </si>
  <si>
    <t>Document Capture_1
Imaging and Process Management_1
SoaServer_1</t>
  </si>
  <si>
    <t>Document Capture_2
Imaging and Process Management_2
SoaServer_2</t>
  </si>
  <si>
    <t>Inbound Refinery_1
Oracle Content Server_1
Universal Records Management_1</t>
  </si>
  <si>
    <t>Inbound Refinery_2
Oracle Content Server_2
Universal Records Management_2</t>
  </si>
  <si>
    <t>Inbound Refinery_1
Oracle Content Server_1
Universal Records Management_1
Document Capture_1
Imaging and Process Management_1
SoaServer_1
Repositório de arquivos/anexos do ECM (Shared Files)</t>
  </si>
  <si>
    <t>7.1.3 SP4</t>
  </si>
  <si>
    <t xml:space="preserve">12.2.0.1 / 11.2.0.3 </t>
  </si>
  <si>
    <t>Banco de dados Oracle 
Enterprise 12.2.0.1 (NXHML) e 11.2.0.3 (ODHML)</t>
  </si>
  <si>
    <t>Banco de dados Oracle 
Enterprise 12.2.0.1 (NXDEV) e 11.2.0.3 (ODDEV)</t>
  </si>
  <si>
    <t>VS-PI29-PRJ</t>
  </si>
  <si>
    <t xml:space="preserve">Oracle Linux </t>
  </si>
  <si>
    <t>10.4.8.120</t>
  </si>
  <si>
    <t>Pode ser desalocado</t>
  </si>
  <si>
    <t>licenças serão descontinuadas quando da atualização do SO no novo hosting</t>
  </si>
  <si>
    <t>URL</t>
  </si>
  <si>
    <t>expira em 19/06/2021</t>
  </si>
  <si>
    <t xml:space="preserve">Windows Server 2012 R2 </t>
  </si>
  <si>
    <t>Certificado SSL para serviço voucher - produção</t>
  </si>
  <si>
    <t>Certificado SSL para serviço voucher - homologação</t>
  </si>
  <si>
    <t>Certificado A1 para envio das informações de e-social</t>
  </si>
  <si>
    <t>instalado no servidor</t>
  </si>
  <si>
    <t>OneSource R156
DW 238</t>
  </si>
  <si>
    <t>Banco de dados Oracle 
Enterprise 12.2.0.1 (NXPRD) e 11.2.0.3 (ODPRD)</t>
  </si>
  <si>
    <t>DW 238</t>
  </si>
  <si>
    <t>Desligado</t>
  </si>
  <si>
    <t>Nexo - Módulo eSocial</t>
  </si>
  <si>
    <t>Nexo - Módulo indicadores</t>
  </si>
  <si>
    <t>Esocial</t>
  </si>
  <si>
    <t>Nexo - Módulo integração</t>
  </si>
  <si>
    <t>Licenciamento Complementar (20.19.0015.00)</t>
  </si>
  <si>
    <t>Banco de Dados - HRPRD 9.2</t>
  </si>
  <si>
    <t xml:space="preserve">VS-AP2-PRJ </t>
  </si>
  <si>
    <t>10.4.8.134</t>
  </si>
  <si>
    <t>Servidor de aplicação do Peoplesoft 9.2 - Produção</t>
  </si>
  <si>
    <t>Servidor do ElasticSearch de Produção</t>
  </si>
  <si>
    <t>10.4.24.108</t>
  </si>
  <si>
    <t>HRHML/HRDEV</t>
  </si>
  <si>
    <t>10.4.28.4</t>
  </si>
  <si>
    <t>VS-DB1-PRJ-HOM</t>
  </si>
  <si>
    <t>PI/DMO</t>
  </si>
  <si>
    <t>Servidor do Peoplesot Image - DMO database</t>
  </si>
  <si>
    <t>HR92U033</t>
  </si>
  <si>
    <t>10.4.8.135</t>
  </si>
  <si>
    <t>Banco de dados Oracle 
Standard 12</t>
  </si>
  <si>
    <t>12.2.0.2</t>
  </si>
  <si>
    <t>Servidor de aplicação do Peoplesoft 9.2 - HML e DEV</t>
  </si>
  <si>
    <t>Servidor do ElasticSearch de HML e DEV</t>
  </si>
  <si>
    <t>Banco de Dados - HRHML e HRDEV (9.2)</t>
  </si>
  <si>
    <t>10.4.24.109</t>
  </si>
  <si>
    <t>Servidor de Pesquisas do Peoplesoft - Elasticsearch - Produção HCM</t>
  </si>
  <si>
    <t>Domínio de Aplicação/WEB/PSNT - Produção HCM</t>
  </si>
  <si>
    <t>Aplicação/DB PSFT</t>
  </si>
  <si>
    <t>Domínio de Aplicação/WEB/PSNT - HML e DEV HCM</t>
  </si>
  <si>
    <t>PI33</t>
  </si>
  <si>
    <t>PI33 - DMO Database</t>
  </si>
  <si>
    <t>VS-AP1-PRJ-HOM</t>
  </si>
  <si>
    <t>VS-EL-PRJ-HOM</t>
  </si>
  <si>
    <t>VS-AP3-PRJ</t>
  </si>
  <si>
    <t>Link</t>
  </si>
  <si>
    <t>Finep</t>
  </si>
  <si>
    <t xml:space="preserve">10.2.2.5
Vlan: 1266
Máscara: 255.255.254.0
GW: 10.2.3.254 </t>
  </si>
  <si>
    <t xml:space="preserve">10.2.2.6
Vlan: 1266
Máscara: 255.255.254.0
GW: 10.2.3.254 </t>
  </si>
  <si>
    <t xml:space="preserve">10.2.2.31
Vlan: 1266
Máscara: 255.255.254.0
GW: 10.2.3.254 </t>
  </si>
  <si>
    <t>Local</t>
  </si>
  <si>
    <t>http://erp-hcm.ad.finep.gov.br:9030/psp/hrprd</t>
  </si>
  <si>
    <t>http://erp-hcm.homol.ad.finep.gov.br:9030/psp/hrhml
http://erp-hcm.desenv.ad.finep.gov.br:9050/psp/hrdev</t>
  </si>
  <si>
    <t>expira em 29/05/2021</t>
  </si>
  <si>
    <t>R167</t>
  </si>
  <si>
    <t>Banco de dados Oracle 
Enterprise 12.2.0.1</t>
  </si>
  <si>
    <t>OneSource R167
DW 247</t>
  </si>
  <si>
    <t>12.2.0.1 / 11.2.0.3</t>
  </si>
  <si>
    <r>
      <t>1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9"/>
        <color rgb="FF000000"/>
        <rFont val="Tahoma"/>
        <family val="2"/>
      </rPr>
      <t>INTRODUÇÃO</t>
    </r>
  </si>
  <si>
    <r>
      <t>1.1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Tahoma"/>
        <family val="2"/>
      </rPr>
      <t>As informações estão disponíveis no arquivo Excel anexo “anexoB_CMDB.xlsx”. As informações apresentadas não são exaustivas e servem apenas como referência para orientar e subsidiar a elaboração das propostas dos licitantes.</t>
    </r>
  </si>
  <si>
    <r>
      <t>2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9"/>
        <color rgb="FF000000"/>
        <rFont val="Tahoma"/>
        <family val="2"/>
      </rPr>
      <t>AMBIENTE ERP - SOFTWARE LICENCIADO</t>
    </r>
  </si>
  <si>
    <r>
      <t>4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9"/>
        <color rgb="FF000000"/>
        <rFont val="Tahoma"/>
        <family val="2"/>
      </rPr>
      <t>AMBIENTE ERP - AMBIENTES X APLICAÇÕES</t>
    </r>
  </si>
  <si>
    <r>
      <t>3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9"/>
        <color rgb="FF000000"/>
        <rFont val="Tahoma"/>
        <family val="2"/>
      </rPr>
      <t>AMBIENTE ERP - VISÃO GERAL DO AMBIENTE</t>
    </r>
  </si>
  <si>
    <t>expira em 16/06/2021</t>
  </si>
  <si>
    <t>ANEXO A – DESCRIÇÃO DO ERP FINEP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</si>
</sst>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indexed="8"/>
      <name val="Tahoma"/>
      <family val="2"/>
    </font>
    <font>
      <sz val="9"/>
      <color theme="1" tint="0.249977111117893"/>
      <name val="Tahoma"/>
      <family val="2"/>
    </font>
    <font>
      <sz val="9"/>
      <color indexed="10"/>
      <name val="Geneva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7"/>
      <color theme="1"/>
      <name val="Times New Roman"/>
      <family val="1"/>
    </font>
    <font>
      <b/>
      <sz val="9"/>
      <color rgb="FF000000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0" fontId="0" fillId="6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14" fontId="0" fillId="0" borderId="0" xfId="0" applyNumberForma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11" fillId="0" borderId="1" xfId="17" applyBorder="1" applyAlignment="1">
      <alignment wrapText="1"/>
    </xf>
    <xf numFmtId="0" fontId="0" fillId="0" borderId="0" xfId="0" applyFill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9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2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center"/>
    </xf>
    <xf numFmtId="0" fontId="11" fillId="0" borderId="4" xfId="17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</cellXfs>
  <cellStyles count="18">
    <cellStyle name="Cancel" xfId="2"/>
    <cellStyle name="Hiperlink" xfId="17" builtinId="8"/>
    <cellStyle name="Normal" xfId="0" builtinId="0"/>
    <cellStyle name="Normal 10" xfId="15"/>
    <cellStyle name="Normal 10 2" xfId="16"/>
    <cellStyle name="Normal 2" xfId="3"/>
    <cellStyle name="Normal 3" xfId="4"/>
    <cellStyle name="Normal 3 2" xfId="5"/>
    <cellStyle name="Normal 3 2 2" xfId="14"/>
    <cellStyle name="Normal 3 3" xfId="6"/>
    <cellStyle name="Normal 3 4" xfId="13"/>
    <cellStyle name="Normal 4" xfId="7"/>
    <cellStyle name="Normal 5" xfId="8"/>
    <cellStyle name="Normal 6" xfId="9"/>
    <cellStyle name="Normal 7" xfId="10"/>
    <cellStyle name="Normal 8" xfId="11"/>
    <cellStyle name="Normal 9" xfId="1"/>
    <cellStyle name="Porcentagem 2" xfId="12"/>
  </cellStyles>
  <dxfs count="1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rp-hcm.homol.ad.finep.gov.br:9030/psp/hrhml" TargetMode="External"/><Relationship Id="rId1" Type="http://schemas.openxmlformats.org/officeDocument/2006/relationships/hyperlink" Target="http://erp-hcm.ad.finep.gov.br:9030/psp/hrp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J99"/>
  <sheetViews>
    <sheetView tabSelected="1" zoomScale="70" zoomScaleNormal="70" workbookViewId="0">
      <selection activeCell="C77" sqref="C77"/>
    </sheetView>
  </sheetViews>
  <sheetFormatPr defaultColWidth="8.85546875" defaultRowHeight="15"/>
  <cols>
    <col min="1" max="1" width="8.85546875" style="1"/>
    <col min="2" max="2" width="77.140625" style="1" bestFit="1" customWidth="1"/>
    <col min="3" max="3" width="14" style="1" customWidth="1"/>
    <col min="4" max="4" width="13.140625" style="1" customWidth="1"/>
    <col min="5" max="5" width="12.85546875" style="1" customWidth="1"/>
    <col min="6" max="6" width="16.7109375" style="1" bestFit="1" customWidth="1"/>
    <col min="7" max="7" width="12.85546875" style="1" customWidth="1"/>
    <col min="8" max="8" width="27.85546875" style="1" customWidth="1"/>
    <col min="9" max="9" width="36.42578125" style="1" customWidth="1"/>
    <col min="10" max="10" width="86.140625" style="1" customWidth="1"/>
    <col min="11" max="13" width="8.85546875" style="1"/>
    <col min="14" max="14" width="71.5703125" style="1" bestFit="1" customWidth="1"/>
    <col min="15" max="16384" width="8.85546875" style="1"/>
  </cols>
  <sheetData>
    <row r="1" spans="1:10" s="15" customFormat="1">
      <c r="A1" s="54" t="s">
        <v>612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15" customFormat="1" ht="15.6" customHeight="1">
      <c r="A2" s="55" t="s">
        <v>606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15" customFormat="1" ht="33" customHeight="1">
      <c r="A3" s="56" t="s">
        <v>607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57" t="s">
        <v>608</v>
      </c>
      <c r="B4" s="57"/>
      <c r="C4" s="57"/>
      <c r="D4" s="57"/>
      <c r="E4" s="57"/>
      <c r="F4" s="57"/>
      <c r="G4" s="57"/>
      <c r="H4" s="57"/>
      <c r="I4" s="57"/>
      <c r="J4" s="57"/>
    </row>
    <row r="5" spans="1:10">
      <c r="A5" s="52"/>
      <c r="B5" s="53"/>
      <c r="C5" s="53"/>
      <c r="D5" s="53"/>
      <c r="E5" s="53"/>
      <c r="F5" s="53"/>
      <c r="G5" s="53"/>
      <c r="H5" s="53"/>
      <c r="I5" s="53"/>
      <c r="J5" s="53"/>
    </row>
    <row r="6" spans="1:10">
      <c r="A6" s="46" t="s">
        <v>429</v>
      </c>
      <c r="B6" s="46" t="s">
        <v>0</v>
      </c>
      <c r="C6" s="48" t="s">
        <v>374</v>
      </c>
      <c r="D6" s="49"/>
      <c r="E6" s="48" t="s">
        <v>113</v>
      </c>
      <c r="F6" s="49"/>
      <c r="G6" s="50" t="s">
        <v>364</v>
      </c>
      <c r="H6" s="46" t="s">
        <v>4</v>
      </c>
      <c r="I6" s="46" t="s">
        <v>419</v>
      </c>
      <c r="J6" s="46" t="s">
        <v>362</v>
      </c>
    </row>
    <row r="7" spans="1:10">
      <c r="A7" s="47"/>
      <c r="B7" s="47"/>
      <c r="C7" s="2" t="s">
        <v>1</v>
      </c>
      <c r="D7" s="2" t="s">
        <v>5</v>
      </c>
      <c r="E7" s="2" t="s">
        <v>3</v>
      </c>
      <c r="F7" s="2" t="s">
        <v>2</v>
      </c>
      <c r="G7" s="51"/>
      <c r="H7" s="47"/>
      <c r="I7" s="47"/>
      <c r="J7" s="47"/>
    </row>
    <row r="8" spans="1:10" ht="45">
      <c r="A8" s="3" t="s">
        <v>11</v>
      </c>
      <c r="B8" s="3" t="s">
        <v>375</v>
      </c>
      <c r="C8" s="3">
        <v>921</v>
      </c>
      <c r="D8" s="3" t="s">
        <v>87</v>
      </c>
      <c r="E8" s="3" t="s">
        <v>11</v>
      </c>
      <c r="F8" s="3" t="s">
        <v>7</v>
      </c>
      <c r="G8" s="3" t="s">
        <v>418</v>
      </c>
      <c r="H8" s="3" t="s">
        <v>12</v>
      </c>
      <c r="I8" s="3" t="s">
        <v>414</v>
      </c>
      <c r="J8" s="3" t="s">
        <v>367</v>
      </c>
    </row>
    <row r="9" spans="1:10" ht="45">
      <c r="A9" s="3" t="s">
        <v>11</v>
      </c>
      <c r="B9" s="3" t="s">
        <v>379</v>
      </c>
      <c r="C9" s="3">
        <v>921</v>
      </c>
      <c r="D9" s="3" t="s">
        <v>87</v>
      </c>
      <c r="E9" s="3" t="s">
        <v>11</v>
      </c>
      <c r="F9" s="3" t="s">
        <v>8</v>
      </c>
      <c r="G9" s="3" t="s">
        <v>418</v>
      </c>
      <c r="H9" s="3" t="s">
        <v>12</v>
      </c>
      <c r="I9" s="3" t="s">
        <v>414</v>
      </c>
      <c r="J9" s="3" t="s">
        <v>367</v>
      </c>
    </row>
    <row r="10" spans="1:10" ht="45">
      <c r="A10" s="3" t="s">
        <v>11</v>
      </c>
      <c r="B10" s="3" t="s">
        <v>380</v>
      </c>
      <c r="C10" s="3">
        <v>921</v>
      </c>
      <c r="D10" s="3" t="s">
        <v>87</v>
      </c>
      <c r="E10" s="3" t="s">
        <v>11</v>
      </c>
      <c r="F10" s="3" t="s">
        <v>7</v>
      </c>
      <c r="G10" s="3" t="s">
        <v>418</v>
      </c>
      <c r="H10" s="3" t="s">
        <v>12</v>
      </c>
      <c r="I10" s="3" t="s">
        <v>414</v>
      </c>
      <c r="J10" s="3" t="s">
        <v>367</v>
      </c>
    </row>
    <row r="11" spans="1:10" ht="45">
      <c r="A11" s="3" t="s">
        <v>11</v>
      </c>
      <c r="B11" s="3" t="s">
        <v>381</v>
      </c>
      <c r="C11" s="3">
        <v>921</v>
      </c>
      <c r="D11" s="3" t="s">
        <v>87</v>
      </c>
      <c r="E11" s="3" t="s">
        <v>11</v>
      </c>
      <c r="F11" s="3" t="s">
        <v>6</v>
      </c>
      <c r="G11" s="3" t="s">
        <v>418</v>
      </c>
      <c r="H11" s="3" t="s">
        <v>12</v>
      </c>
      <c r="I11" s="3" t="s">
        <v>414</v>
      </c>
      <c r="J11" s="3" t="s">
        <v>367</v>
      </c>
    </row>
    <row r="12" spans="1:10" ht="45">
      <c r="A12" s="3" t="s">
        <v>11</v>
      </c>
      <c r="B12" s="3" t="s">
        <v>382</v>
      </c>
      <c r="C12" s="3">
        <v>921</v>
      </c>
      <c r="D12" s="3" t="s">
        <v>87</v>
      </c>
      <c r="E12" s="3" t="s">
        <v>11</v>
      </c>
      <c r="F12" s="3" t="s">
        <v>9</v>
      </c>
      <c r="G12" s="3" t="s">
        <v>418</v>
      </c>
      <c r="H12" s="3" t="s">
        <v>12</v>
      </c>
      <c r="I12" s="3" t="s">
        <v>414</v>
      </c>
      <c r="J12" s="3" t="s">
        <v>367</v>
      </c>
    </row>
    <row r="13" spans="1:10" ht="45">
      <c r="A13" s="3" t="s">
        <v>11</v>
      </c>
      <c r="B13" s="3" t="s">
        <v>383</v>
      </c>
      <c r="C13" s="3">
        <v>921</v>
      </c>
      <c r="D13" s="3" t="s">
        <v>87</v>
      </c>
      <c r="E13" s="3" t="s">
        <v>11</v>
      </c>
      <c r="F13" s="3" t="s">
        <v>10</v>
      </c>
      <c r="G13" s="3" t="s">
        <v>418</v>
      </c>
      <c r="H13" s="3" t="s">
        <v>12</v>
      </c>
      <c r="I13" s="3" t="s">
        <v>414</v>
      </c>
      <c r="J13" s="3" t="s">
        <v>367</v>
      </c>
    </row>
    <row r="14" spans="1:10" ht="45">
      <c r="A14" s="3" t="s">
        <v>11</v>
      </c>
      <c r="B14" s="3" t="s">
        <v>384</v>
      </c>
      <c r="C14" s="3">
        <v>921</v>
      </c>
      <c r="D14" s="3" t="s">
        <v>87</v>
      </c>
      <c r="E14" s="3" t="s">
        <v>11</v>
      </c>
      <c r="F14" s="3" t="s">
        <v>13</v>
      </c>
      <c r="G14" s="3" t="s">
        <v>418</v>
      </c>
      <c r="H14" s="3" t="s">
        <v>12</v>
      </c>
      <c r="I14" s="3" t="s">
        <v>414</v>
      </c>
      <c r="J14" s="3" t="s">
        <v>367</v>
      </c>
    </row>
    <row r="15" spans="1:10" ht="45">
      <c r="A15" s="3" t="s">
        <v>11</v>
      </c>
      <c r="B15" s="3" t="s">
        <v>376</v>
      </c>
      <c r="C15" s="3">
        <v>921</v>
      </c>
      <c r="D15" s="3" t="s">
        <v>87</v>
      </c>
      <c r="E15" s="3" t="s">
        <v>11</v>
      </c>
      <c r="F15" s="3" t="s">
        <v>14</v>
      </c>
      <c r="G15" s="3" t="s">
        <v>418</v>
      </c>
      <c r="H15" s="3" t="s">
        <v>12</v>
      </c>
      <c r="I15" s="3" t="s">
        <v>414</v>
      </c>
      <c r="J15" s="3" t="s">
        <v>367</v>
      </c>
    </row>
    <row r="16" spans="1:10" ht="45">
      <c r="A16" s="3" t="s">
        <v>11</v>
      </c>
      <c r="B16" s="3" t="s">
        <v>385</v>
      </c>
      <c r="C16" s="3">
        <v>921</v>
      </c>
      <c r="D16" s="3" t="s">
        <v>87</v>
      </c>
      <c r="E16" s="3" t="s">
        <v>11</v>
      </c>
      <c r="F16" s="3" t="s">
        <v>16</v>
      </c>
      <c r="G16" s="3" t="s">
        <v>418</v>
      </c>
      <c r="H16" s="3" t="s">
        <v>12</v>
      </c>
      <c r="I16" s="3" t="s">
        <v>414</v>
      </c>
      <c r="J16" s="3" t="s">
        <v>367</v>
      </c>
    </row>
    <row r="17" spans="1:10" ht="45">
      <c r="A17" s="3" t="s">
        <v>11</v>
      </c>
      <c r="B17" s="3" t="s">
        <v>386</v>
      </c>
      <c r="C17" s="5">
        <v>700</v>
      </c>
      <c r="D17" s="5" t="s">
        <v>86</v>
      </c>
      <c r="E17" s="3" t="s">
        <v>11</v>
      </c>
      <c r="F17" s="3" t="s">
        <v>17</v>
      </c>
      <c r="G17" s="3" t="s">
        <v>418</v>
      </c>
      <c r="H17" s="3" t="s">
        <v>12</v>
      </c>
      <c r="I17" s="3" t="s">
        <v>414</v>
      </c>
      <c r="J17" s="3"/>
    </row>
    <row r="18" spans="1:10" ht="45">
      <c r="A18" s="3" t="s">
        <v>11</v>
      </c>
      <c r="B18" s="3" t="s">
        <v>387</v>
      </c>
      <c r="C18" s="3">
        <v>921</v>
      </c>
      <c r="D18" s="3" t="s">
        <v>87</v>
      </c>
      <c r="E18" s="3" t="s">
        <v>11</v>
      </c>
      <c r="F18" s="3" t="s">
        <v>18</v>
      </c>
      <c r="G18" s="3" t="s">
        <v>418</v>
      </c>
      <c r="H18" s="3" t="s">
        <v>12</v>
      </c>
      <c r="I18" s="3" t="s">
        <v>414</v>
      </c>
      <c r="J18" s="3" t="s">
        <v>367</v>
      </c>
    </row>
    <row r="19" spans="1:10" ht="45">
      <c r="A19" s="3" t="s">
        <v>11</v>
      </c>
      <c r="B19" s="3" t="s">
        <v>389</v>
      </c>
      <c r="C19" s="3">
        <v>921</v>
      </c>
      <c r="D19" s="3" t="s">
        <v>87</v>
      </c>
      <c r="E19" s="3" t="s">
        <v>11</v>
      </c>
      <c r="F19" s="3" t="str">
        <f>$F$18</f>
        <v>Contratos</v>
      </c>
      <c r="G19" s="3" t="s">
        <v>418</v>
      </c>
      <c r="H19" s="3" t="s">
        <v>12</v>
      </c>
      <c r="I19" s="3" t="s">
        <v>414</v>
      </c>
      <c r="J19" s="3" t="s">
        <v>367</v>
      </c>
    </row>
    <row r="20" spans="1:10" ht="45">
      <c r="A20" s="3" t="s">
        <v>11</v>
      </c>
      <c r="B20" s="3" t="s">
        <v>388</v>
      </c>
      <c r="C20" s="3">
        <v>921</v>
      </c>
      <c r="D20" s="3" t="s">
        <v>87</v>
      </c>
      <c r="E20" s="3" t="s">
        <v>11</v>
      </c>
      <c r="F20" s="3" t="s">
        <v>16</v>
      </c>
      <c r="G20" s="3" t="s">
        <v>418</v>
      </c>
      <c r="H20" s="3" t="s">
        <v>12</v>
      </c>
      <c r="I20" s="3" t="s">
        <v>414</v>
      </c>
      <c r="J20" s="3" t="s">
        <v>367</v>
      </c>
    </row>
    <row r="21" spans="1:10" ht="45">
      <c r="A21" s="3" t="s">
        <v>11</v>
      </c>
      <c r="B21" s="3" t="s">
        <v>390</v>
      </c>
      <c r="C21" s="3">
        <v>921</v>
      </c>
      <c r="D21" s="3" t="s">
        <v>87</v>
      </c>
      <c r="E21" s="3" t="s">
        <v>11</v>
      </c>
      <c r="F21" s="3" t="s">
        <v>19</v>
      </c>
      <c r="G21" s="3" t="s">
        <v>418</v>
      </c>
      <c r="H21" s="3" t="s">
        <v>12</v>
      </c>
      <c r="I21" s="3" t="s">
        <v>414</v>
      </c>
      <c r="J21" s="3" t="s">
        <v>367</v>
      </c>
    </row>
    <row r="22" spans="1:10" ht="45">
      <c r="A22" s="3" t="s">
        <v>11</v>
      </c>
      <c r="B22" s="3" t="s">
        <v>391</v>
      </c>
      <c r="C22" s="3">
        <v>921</v>
      </c>
      <c r="D22" s="3" t="s">
        <v>87</v>
      </c>
      <c r="E22" s="3" t="s">
        <v>11</v>
      </c>
      <c r="F22" s="3" t="s">
        <v>14</v>
      </c>
      <c r="G22" s="3" t="s">
        <v>418</v>
      </c>
      <c r="H22" s="3" t="s">
        <v>12</v>
      </c>
      <c r="I22" s="3" t="s">
        <v>414</v>
      </c>
      <c r="J22" s="3" t="s">
        <v>367</v>
      </c>
    </row>
    <row r="23" spans="1:10" ht="45">
      <c r="A23" s="3" t="s">
        <v>11</v>
      </c>
      <c r="B23" s="3" t="s">
        <v>392</v>
      </c>
      <c r="C23" s="3">
        <v>921</v>
      </c>
      <c r="D23" s="3" t="s">
        <v>87</v>
      </c>
      <c r="E23" s="3" t="s">
        <v>20</v>
      </c>
      <c r="F23" s="3" t="s">
        <v>15</v>
      </c>
      <c r="G23" s="3" t="s">
        <v>418</v>
      </c>
      <c r="H23" s="3" t="s">
        <v>12</v>
      </c>
      <c r="I23" s="3" t="s">
        <v>414</v>
      </c>
      <c r="J23" s="3"/>
    </row>
    <row r="24" spans="1:10" ht="45">
      <c r="A24" s="3" t="s">
        <v>11</v>
      </c>
      <c r="B24" s="3" t="s">
        <v>393</v>
      </c>
      <c r="C24" s="3">
        <v>921</v>
      </c>
      <c r="D24" s="3" t="s">
        <v>87</v>
      </c>
      <c r="E24" s="3" t="s">
        <v>20</v>
      </c>
      <c r="F24" s="3" t="s">
        <v>21</v>
      </c>
      <c r="G24" s="3" t="s">
        <v>418</v>
      </c>
      <c r="H24" s="3" t="s">
        <v>12</v>
      </c>
      <c r="I24" s="3" t="s">
        <v>414</v>
      </c>
      <c r="J24" s="3"/>
    </row>
    <row r="25" spans="1:10" ht="45">
      <c r="A25" s="3" t="s">
        <v>11</v>
      </c>
      <c r="B25" s="3" t="s">
        <v>394</v>
      </c>
      <c r="C25" s="3">
        <v>921</v>
      </c>
      <c r="D25" s="3" t="s">
        <v>87</v>
      </c>
      <c r="E25" s="3" t="s">
        <v>20</v>
      </c>
      <c r="F25" s="3" t="s">
        <v>22</v>
      </c>
      <c r="G25" s="3" t="s">
        <v>418</v>
      </c>
      <c r="H25" s="3" t="s">
        <v>12</v>
      </c>
      <c r="I25" s="3" t="s">
        <v>414</v>
      </c>
      <c r="J25" s="3"/>
    </row>
    <row r="26" spans="1:10" ht="45">
      <c r="A26" s="3" t="s">
        <v>11</v>
      </c>
      <c r="B26" s="3" t="s">
        <v>395</v>
      </c>
      <c r="C26" s="3">
        <v>921</v>
      </c>
      <c r="D26" s="3" t="s">
        <v>87</v>
      </c>
      <c r="E26" s="3" t="s">
        <v>20</v>
      </c>
      <c r="F26" s="3" t="s">
        <v>23</v>
      </c>
      <c r="G26" s="3" t="s">
        <v>418</v>
      </c>
      <c r="H26" s="3" t="s">
        <v>12</v>
      </c>
      <c r="I26" s="3" t="s">
        <v>414</v>
      </c>
      <c r="J26" s="3"/>
    </row>
    <row r="27" spans="1:10" ht="45">
      <c r="A27" s="3" t="s">
        <v>11</v>
      </c>
      <c r="B27" s="3" t="s">
        <v>396</v>
      </c>
      <c r="C27" s="3">
        <v>921</v>
      </c>
      <c r="D27" s="3" t="s">
        <v>87</v>
      </c>
      <c r="E27" s="3" t="s">
        <v>20</v>
      </c>
      <c r="F27" s="3" t="s">
        <v>24</v>
      </c>
      <c r="G27" s="3" t="s">
        <v>418</v>
      </c>
      <c r="H27" s="3" t="s">
        <v>12</v>
      </c>
      <c r="I27" s="3" t="s">
        <v>414</v>
      </c>
      <c r="J27" s="3"/>
    </row>
    <row r="28" spans="1:10" ht="45">
      <c r="A28" s="3" t="s">
        <v>11</v>
      </c>
      <c r="B28" s="3" t="s">
        <v>397</v>
      </c>
      <c r="C28" s="5">
        <v>3</v>
      </c>
      <c r="D28" s="5" t="s">
        <v>88</v>
      </c>
      <c r="E28" s="3" t="s">
        <v>20</v>
      </c>
      <c r="F28" s="3" t="s">
        <v>15</v>
      </c>
      <c r="G28" s="3" t="s">
        <v>418</v>
      </c>
      <c r="H28" s="3" t="s">
        <v>12</v>
      </c>
      <c r="I28" s="3" t="s">
        <v>414</v>
      </c>
      <c r="J28" s="3"/>
    </row>
    <row r="29" spans="1:10" ht="45">
      <c r="A29" s="3" t="s">
        <v>11</v>
      </c>
      <c r="B29" s="3" t="s">
        <v>398</v>
      </c>
      <c r="C29" s="3">
        <v>921</v>
      </c>
      <c r="D29" s="3" t="s">
        <v>87</v>
      </c>
      <c r="E29" s="3" t="s">
        <v>20</v>
      </c>
      <c r="F29" s="3" t="s">
        <v>15</v>
      </c>
      <c r="G29" s="3" t="s">
        <v>418</v>
      </c>
      <c r="H29" s="3" t="s">
        <v>12</v>
      </c>
      <c r="I29" s="3" t="s">
        <v>414</v>
      </c>
      <c r="J29" s="3" t="s">
        <v>367</v>
      </c>
    </row>
    <row r="30" spans="1:10" ht="45">
      <c r="A30" s="3" t="s">
        <v>11</v>
      </c>
      <c r="B30" s="3" t="s">
        <v>399</v>
      </c>
      <c r="C30" s="3">
        <v>921</v>
      </c>
      <c r="D30" s="3" t="s">
        <v>87</v>
      </c>
      <c r="E30" s="3" t="s">
        <v>20</v>
      </c>
      <c r="F30" s="3" t="s">
        <v>25</v>
      </c>
      <c r="G30" s="3" t="s">
        <v>418</v>
      </c>
      <c r="H30" s="3" t="s">
        <v>12</v>
      </c>
      <c r="I30" s="3" t="s">
        <v>414</v>
      </c>
      <c r="J30" s="3"/>
    </row>
    <row r="31" spans="1:10" ht="45">
      <c r="A31" s="3" t="s">
        <v>11</v>
      </c>
      <c r="B31" s="3" t="s">
        <v>400</v>
      </c>
      <c r="C31" s="3">
        <v>921</v>
      </c>
      <c r="D31" s="3" t="s">
        <v>87</v>
      </c>
      <c r="E31" s="3" t="s">
        <v>20</v>
      </c>
      <c r="F31" s="3" t="s">
        <v>31</v>
      </c>
      <c r="G31" s="3" t="s">
        <v>418</v>
      </c>
      <c r="H31" s="3" t="s">
        <v>12</v>
      </c>
      <c r="I31" s="3" t="s">
        <v>414</v>
      </c>
      <c r="J31" s="3"/>
    </row>
    <row r="32" spans="1:10" ht="45">
      <c r="A32" s="3" t="s">
        <v>11</v>
      </c>
      <c r="B32" s="3" t="s">
        <v>401</v>
      </c>
      <c r="C32" s="3">
        <v>921</v>
      </c>
      <c r="D32" s="3" t="s">
        <v>87</v>
      </c>
      <c r="E32" s="3" t="s">
        <v>20</v>
      </c>
      <c r="F32" s="3" t="s">
        <v>32</v>
      </c>
      <c r="G32" s="3" t="s">
        <v>418</v>
      </c>
      <c r="H32" s="3" t="s">
        <v>12</v>
      </c>
      <c r="I32" s="3" t="s">
        <v>414</v>
      </c>
      <c r="J32" s="3"/>
    </row>
    <row r="33" spans="1:10" ht="45">
      <c r="A33" s="3" t="s">
        <v>11</v>
      </c>
      <c r="B33" s="3" t="s">
        <v>402</v>
      </c>
      <c r="C33" s="3">
        <v>921</v>
      </c>
      <c r="D33" s="3" t="s">
        <v>87</v>
      </c>
      <c r="E33" s="3" t="s">
        <v>20</v>
      </c>
      <c r="F33" s="3" t="s">
        <v>15</v>
      </c>
      <c r="G33" s="3" t="s">
        <v>418</v>
      </c>
      <c r="H33" s="3" t="s">
        <v>12</v>
      </c>
      <c r="I33" s="3" t="s">
        <v>414</v>
      </c>
      <c r="J33" s="3"/>
    </row>
    <row r="34" spans="1:10" ht="45">
      <c r="A34" s="3" t="s">
        <v>11</v>
      </c>
      <c r="B34" s="3" t="s">
        <v>377</v>
      </c>
      <c r="C34" s="3">
        <v>921</v>
      </c>
      <c r="D34" s="3" t="s">
        <v>87</v>
      </c>
      <c r="E34" s="3" t="s">
        <v>28</v>
      </c>
      <c r="F34" s="3" t="s">
        <v>33</v>
      </c>
      <c r="G34" s="3" t="s">
        <v>418</v>
      </c>
      <c r="H34" s="3" t="s">
        <v>12</v>
      </c>
      <c r="I34" s="3" t="s">
        <v>414</v>
      </c>
      <c r="J34" s="3" t="s">
        <v>367</v>
      </c>
    </row>
    <row r="35" spans="1:10" ht="45">
      <c r="A35" s="3" t="s">
        <v>11</v>
      </c>
      <c r="B35" s="3" t="s">
        <v>403</v>
      </c>
      <c r="C35" s="3">
        <v>921</v>
      </c>
      <c r="D35" s="3" t="s">
        <v>87</v>
      </c>
      <c r="E35" s="3" t="s">
        <v>28</v>
      </c>
      <c r="F35" s="3" t="s">
        <v>34</v>
      </c>
      <c r="G35" s="3" t="s">
        <v>418</v>
      </c>
      <c r="H35" s="3" t="s">
        <v>12</v>
      </c>
      <c r="I35" s="3" t="s">
        <v>414</v>
      </c>
      <c r="J35" s="3" t="s">
        <v>367</v>
      </c>
    </row>
    <row r="36" spans="1:10" ht="45">
      <c r="A36" s="3" t="s">
        <v>11</v>
      </c>
      <c r="B36" s="3" t="s">
        <v>404</v>
      </c>
      <c r="C36" s="5">
        <v>50</v>
      </c>
      <c r="D36" s="5" t="s">
        <v>86</v>
      </c>
      <c r="E36" s="3" t="s">
        <v>28</v>
      </c>
      <c r="F36" s="3" t="s">
        <v>35</v>
      </c>
      <c r="G36" s="3" t="s">
        <v>418</v>
      </c>
      <c r="H36" s="3" t="s">
        <v>12</v>
      </c>
      <c r="I36" s="3" t="s">
        <v>414</v>
      </c>
      <c r="J36" s="3"/>
    </row>
    <row r="37" spans="1:10" ht="45">
      <c r="A37" s="3" t="s">
        <v>11</v>
      </c>
      <c r="B37" s="3" t="s">
        <v>405</v>
      </c>
      <c r="C37" s="3">
        <v>921</v>
      </c>
      <c r="D37" s="3" t="s">
        <v>87</v>
      </c>
      <c r="E37" s="3" t="s">
        <v>28</v>
      </c>
      <c r="F37" s="3" t="s">
        <v>36</v>
      </c>
      <c r="G37" s="3" t="s">
        <v>418</v>
      </c>
      <c r="H37" s="3" t="s">
        <v>12</v>
      </c>
      <c r="I37" s="3" t="s">
        <v>414</v>
      </c>
      <c r="J37" s="3" t="s">
        <v>367</v>
      </c>
    </row>
    <row r="38" spans="1:10" ht="45">
      <c r="A38" s="3" t="s">
        <v>11</v>
      </c>
      <c r="B38" s="3" t="s">
        <v>378</v>
      </c>
      <c r="C38" s="5">
        <v>25</v>
      </c>
      <c r="D38" s="3" t="s">
        <v>87</v>
      </c>
      <c r="E38" s="3" t="s">
        <v>28</v>
      </c>
      <c r="F38" s="3" t="s">
        <v>34</v>
      </c>
      <c r="G38" s="3" t="s">
        <v>418</v>
      </c>
      <c r="H38" s="3" t="s">
        <v>12</v>
      </c>
      <c r="I38" s="3" t="s">
        <v>414</v>
      </c>
      <c r="J38" s="3" t="s">
        <v>367</v>
      </c>
    </row>
    <row r="39" spans="1:10" ht="45">
      <c r="A39" s="3" t="s">
        <v>11</v>
      </c>
      <c r="B39" s="3" t="s">
        <v>406</v>
      </c>
      <c r="C39" s="3">
        <v>921</v>
      </c>
      <c r="D39" s="3" t="s">
        <v>86</v>
      </c>
      <c r="E39" s="3" t="s">
        <v>28</v>
      </c>
      <c r="F39" s="3" t="s">
        <v>34</v>
      </c>
      <c r="G39" s="3" t="s">
        <v>418</v>
      </c>
      <c r="H39" s="3" t="s">
        <v>12</v>
      </c>
      <c r="I39" s="3" t="s">
        <v>414</v>
      </c>
      <c r="J39" s="3"/>
    </row>
    <row r="40" spans="1:10" ht="45" hidden="1">
      <c r="A40" s="3" t="s">
        <v>11</v>
      </c>
      <c r="B40" s="3" t="s">
        <v>407</v>
      </c>
      <c r="C40" s="5">
        <v>100</v>
      </c>
      <c r="D40" s="5" t="s">
        <v>83</v>
      </c>
      <c r="E40" s="3" t="s">
        <v>28</v>
      </c>
      <c r="F40" s="3" t="s">
        <v>37</v>
      </c>
      <c r="G40" s="3" t="s">
        <v>366</v>
      </c>
      <c r="H40" s="3" t="s">
        <v>12</v>
      </c>
      <c r="I40" s="3" t="s">
        <v>414</v>
      </c>
      <c r="J40" s="3"/>
    </row>
    <row r="41" spans="1:10" ht="60" hidden="1">
      <c r="A41" s="3" t="s">
        <v>11</v>
      </c>
      <c r="B41" s="4" t="s">
        <v>26</v>
      </c>
      <c r="C41" s="4">
        <v>24</v>
      </c>
      <c r="D41" s="4" t="s">
        <v>96</v>
      </c>
      <c r="E41" s="4" t="s">
        <v>29</v>
      </c>
      <c r="F41" s="4" t="s">
        <v>38</v>
      </c>
      <c r="G41" s="4" t="s">
        <v>365</v>
      </c>
      <c r="H41" s="4" t="s">
        <v>12</v>
      </c>
      <c r="I41" s="4" t="s">
        <v>414</v>
      </c>
      <c r="J41" s="3" t="s">
        <v>363</v>
      </c>
    </row>
    <row r="42" spans="1:10" ht="60" hidden="1">
      <c r="A42" s="3" t="s">
        <v>11</v>
      </c>
      <c r="B42" s="4" t="s">
        <v>27</v>
      </c>
      <c r="C42" s="4">
        <v>24</v>
      </c>
      <c r="D42" s="4" t="s">
        <v>96</v>
      </c>
      <c r="E42" s="4" t="s">
        <v>29</v>
      </c>
      <c r="F42" s="4" t="s">
        <v>38</v>
      </c>
      <c r="G42" s="4" t="s">
        <v>365</v>
      </c>
      <c r="H42" s="4" t="s">
        <v>12</v>
      </c>
      <c r="I42" s="4" t="s">
        <v>414</v>
      </c>
      <c r="J42" s="3" t="s">
        <v>363</v>
      </c>
    </row>
    <row r="43" spans="1:10" ht="45">
      <c r="A43" s="3" t="s">
        <v>11</v>
      </c>
      <c r="B43" s="3" t="s">
        <v>408</v>
      </c>
      <c r="C43" s="3">
        <v>921</v>
      </c>
      <c r="D43" s="3" t="s">
        <v>83</v>
      </c>
      <c r="E43" s="3" t="s">
        <v>30</v>
      </c>
      <c r="F43" s="3" t="s">
        <v>39</v>
      </c>
      <c r="G43" s="3" t="s">
        <v>418</v>
      </c>
      <c r="H43" s="3" t="s">
        <v>12</v>
      </c>
      <c r="I43" s="3" t="s">
        <v>414</v>
      </c>
      <c r="J43" s="3"/>
    </row>
    <row r="44" spans="1:10" ht="45">
      <c r="A44" s="3" t="s">
        <v>11</v>
      </c>
      <c r="B44" s="3" t="s">
        <v>409</v>
      </c>
      <c r="C44" s="3">
        <v>921</v>
      </c>
      <c r="D44" s="3" t="s">
        <v>83</v>
      </c>
      <c r="E44" s="3" t="s">
        <v>30</v>
      </c>
      <c r="F44" s="3" t="s">
        <v>39</v>
      </c>
      <c r="G44" s="3" t="s">
        <v>418</v>
      </c>
      <c r="H44" s="3" t="s">
        <v>12</v>
      </c>
      <c r="I44" s="3" t="s">
        <v>414</v>
      </c>
      <c r="J44" s="3"/>
    </row>
    <row r="45" spans="1:10" ht="45">
      <c r="A45" s="3" t="s">
        <v>11</v>
      </c>
      <c r="B45" s="3" t="s">
        <v>410</v>
      </c>
      <c r="C45" s="5">
        <v>45</v>
      </c>
      <c r="D45" s="5" t="s">
        <v>83</v>
      </c>
      <c r="E45" s="3" t="s">
        <v>30</v>
      </c>
      <c r="F45" s="3" t="s">
        <v>39</v>
      </c>
      <c r="G45" s="3" t="s">
        <v>418</v>
      </c>
      <c r="H45" s="3" t="s">
        <v>12</v>
      </c>
      <c r="I45" s="3" t="s">
        <v>414</v>
      </c>
      <c r="J45" s="3"/>
    </row>
    <row r="46" spans="1:10" ht="45">
      <c r="A46" s="3" t="s">
        <v>11</v>
      </c>
      <c r="B46" s="3" t="s">
        <v>411</v>
      </c>
      <c r="C46" s="5">
        <v>100</v>
      </c>
      <c r="D46" s="5" t="s">
        <v>83</v>
      </c>
      <c r="E46" s="3" t="s">
        <v>30</v>
      </c>
      <c r="F46" s="3" t="s">
        <v>39</v>
      </c>
      <c r="G46" s="3" t="s">
        <v>418</v>
      </c>
      <c r="H46" s="3" t="s">
        <v>12</v>
      </c>
      <c r="I46" s="3" t="s">
        <v>414</v>
      </c>
      <c r="J46" s="3"/>
    </row>
    <row r="47" spans="1:10" ht="30">
      <c r="A47" s="3" t="s">
        <v>11</v>
      </c>
      <c r="B47" s="3" t="s">
        <v>412</v>
      </c>
      <c r="C47" s="3">
        <v>1000</v>
      </c>
      <c r="D47" s="3" t="s">
        <v>84</v>
      </c>
      <c r="E47" s="3" t="s">
        <v>30</v>
      </c>
      <c r="F47" s="3" t="s">
        <v>39</v>
      </c>
      <c r="G47" s="3" t="s">
        <v>418</v>
      </c>
      <c r="H47" s="3" t="s">
        <v>12</v>
      </c>
      <c r="I47" s="3" t="s">
        <v>414</v>
      </c>
      <c r="J47" s="3"/>
    </row>
    <row r="48" spans="1:10" ht="30">
      <c r="A48" s="3" t="s">
        <v>11</v>
      </c>
      <c r="B48" s="3" t="s">
        <v>413</v>
      </c>
      <c r="C48" s="3">
        <v>2</v>
      </c>
      <c r="D48" s="3" t="s">
        <v>85</v>
      </c>
      <c r="E48" s="3" t="s">
        <v>30</v>
      </c>
      <c r="F48" s="3" t="s">
        <v>39</v>
      </c>
      <c r="G48" s="3" t="s">
        <v>418</v>
      </c>
      <c r="H48" s="3" t="s">
        <v>12</v>
      </c>
      <c r="I48" s="3" t="s">
        <v>414</v>
      </c>
      <c r="J48" s="3"/>
    </row>
    <row r="49" spans="1:10" ht="30">
      <c r="A49" s="3" t="s">
        <v>11</v>
      </c>
      <c r="B49" s="3" t="s">
        <v>40</v>
      </c>
      <c r="C49" s="3">
        <v>5</v>
      </c>
      <c r="D49" s="3" t="s">
        <v>97</v>
      </c>
      <c r="E49" s="3" t="s">
        <v>52</v>
      </c>
      <c r="F49" s="3" t="s">
        <v>51</v>
      </c>
      <c r="G49" s="3" t="s">
        <v>418</v>
      </c>
      <c r="H49" s="3" t="s">
        <v>53</v>
      </c>
      <c r="I49" s="3" t="s">
        <v>414</v>
      </c>
      <c r="J49" s="3" t="s">
        <v>427</v>
      </c>
    </row>
    <row r="50" spans="1:10" ht="30">
      <c r="A50" s="3" t="s">
        <v>11</v>
      </c>
      <c r="B50" s="3" t="s">
        <v>41</v>
      </c>
      <c r="C50" s="3">
        <v>5</v>
      </c>
      <c r="D50" s="3" t="s">
        <v>97</v>
      </c>
      <c r="E50" s="3" t="s">
        <v>52</v>
      </c>
      <c r="F50" s="3" t="s">
        <v>51</v>
      </c>
      <c r="G50" s="3" t="s">
        <v>418</v>
      </c>
      <c r="H50" s="3" t="s">
        <v>53</v>
      </c>
      <c r="I50" s="3" t="s">
        <v>414</v>
      </c>
      <c r="J50" s="3" t="s">
        <v>427</v>
      </c>
    </row>
    <row r="51" spans="1:10" ht="30">
      <c r="A51" s="3" t="s">
        <v>11</v>
      </c>
      <c r="B51" s="3" t="s">
        <v>42</v>
      </c>
      <c r="C51" s="3">
        <v>5</v>
      </c>
      <c r="D51" s="3" t="s">
        <v>97</v>
      </c>
      <c r="E51" s="3" t="s">
        <v>52</v>
      </c>
      <c r="F51" s="3" t="s">
        <v>51</v>
      </c>
      <c r="G51" s="3" t="s">
        <v>418</v>
      </c>
      <c r="H51" s="3" t="s">
        <v>53</v>
      </c>
      <c r="I51" s="3" t="s">
        <v>414</v>
      </c>
      <c r="J51" s="3" t="s">
        <v>427</v>
      </c>
    </row>
    <row r="52" spans="1:10" ht="30">
      <c r="A52" s="3" t="s">
        <v>11</v>
      </c>
      <c r="B52" s="3" t="s">
        <v>43</v>
      </c>
      <c r="C52" s="3">
        <v>5</v>
      </c>
      <c r="D52" s="3" t="s">
        <v>97</v>
      </c>
      <c r="E52" s="3" t="s">
        <v>52</v>
      </c>
      <c r="F52" s="3" t="s">
        <v>51</v>
      </c>
      <c r="G52" s="3" t="s">
        <v>418</v>
      </c>
      <c r="H52" s="3" t="s">
        <v>53</v>
      </c>
      <c r="I52" s="3" t="s">
        <v>414</v>
      </c>
      <c r="J52" s="3" t="s">
        <v>427</v>
      </c>
    </row>
    <row r="53" spans="1:10" ht="30">
      <c r="A53" s="3" t="s">
        <v>11</v>
      </c>
      <c r="B53" s="3" t="s">
        <v>44</v>
      </c>
      <c r="C53" s="3">
        <v>5</v>
      </c>
      <c r="D53" s="3" t="s">
        <v>97</v>
      </c>
      <c r="E53" s="3" t="s">
        <v>52</v>
      </c>
      <c r="F53" s="3" t="s">
        <v>51</v>
      </c>
      <c r="G53" s="3" t="s">
        <v>418</v>
      </c>
      <c r="H53" s="3" t="s">
        <v>53</v>
      </c>
      <c r="I53" s="3" t="s">
        <v>414</v>
      </c>
      <c r="J53" s="3" t="s">
        <v>427</v>
      </c>
    </row>
    <row r="54" spans="1:10" ht="30">
      <c r="A54" s="3" t="s">
        <v>11</v>
      </c>
      <c r="B54" s="3" t="s">
        <v>45</v>
      </c>
      <c r="C54" s="3">
        <v>5</v>
      </c>
      <c r="D54" s="3" t="s">
        <v>97</v>
      </c>
      <c r="E54" s="3" t="s">
        <v>52</v>
      </c>
      <c r="F54" s="3" t="s">
        <v>51</v>
      </c>
      <c r="G54" s="3" t="s">
        <v>418</v>
      </c>
      <c r="H54" s="3" t="s">
        <v>53</v>
      </c>
      <c r="I54" s="3" t="s">
        <v>414</v>
      </c>
      <c r="J54" s="3" t="s">
        <v>427</v>
      </c>
    </row>
    <row r="55" spans="1:10" ht="30">
      <c r="A55" s="3" t="s">
        <v>11</v>
      </c>
      <c r="B55" s="3" t="s">
        <v>46</v>
      </c>
      <c r="C55" s="3">
        <v>5</v>
      </c>
      <c r="D55" s="3" t="s">
        <v>97</v>
      </c>
      <c r="E55" s="3" t="s">
        <v>52</v>
      </c>
      <c r="F55" s="3" t="s">
        <v>51</v>
      </c>
      <c r="G55" s="3" t="s">
        <v>418</v>
      </c>
      <c r="H55" s="3" t="s">
        <v>53</v>
      </c>
      <c r="I55" s="3" t="s">
        <v>414</v>
      </c>
      <c r="J55" s="3" t="s">
        <v>427</v>
      </c>
    </row>
    <row r="56" spans="1:10" ht="30">
      <c r="A56" s="3" t="s">
        <v>11</v>
      </c>
      <c r="B56" s="3" t="s">
        <v>47</v>
      </c>
      <c r="C56" s="3">
        <v>5</v>
      </c>
      <c r="D56" s="3" t="s">
        <v>97</v>
      </c>
      <c r="E56" s="3" t="s">
        <v>52</v>
      </c>
      <c r="F56" s="3" t="s">
        <v>51</v>
      </c>
      <c r="G56" s="3" t="s">
        <v>418</v>
      </c>
      <c r="H56" s="3" t="s">
        <v>53</v>
      </c>
      <c r="I56" s="3" t="s">
        <v>414</v>
      </c>
      <c r="J56" s="3" t="s">
        <v>427</v>
      </c>
    </row>
    <row r="57" spans="1:10" ht="30">
      <c r="A57" s="3" t="s">
        <v>11</v>
      </c>
      <c r="B57" s="3" t="s">
        <v>48</v>
      </c>
      <c r="C57" s="3">
        <v>5</v>
      </c>
      <c r="D57" s="3" t="s">
        <v>97</v>
      </c>
      <c r="E57" s="3" t="s">
        <v>52</v>
      </c>
      <c r="F57" s="3" t="s">
        <v>51</v>
      </c>
      <c r="G57" s="3" t="s">
        <v>418</v>
      </c>
      <c r="H57" s="3" t="s">
        <v>53</v>
      </c>
      <c r="I57" s="3" t="s">
        <v>414</v>
      </c>
      <c r="J57" s="3" t="s">
        <v>427</v>
      </c>
    </row>
    <row r="58" spans="1:10" ht="30">
      <c r="A58" s="3" t="s">
        <v>11</v>
      </c>
      <c r="B58" s="3" t="s">
        <v>49</v>
      </c>
      <c r="C58" s="3">
        <v>5</v>
      </c>
      <c r="D58" s="3" t="s">
        <v>97</v>
      </c>
      <c r="E58" s="3" t="s">
        <v>52</v>
      </c>
      <c r="F58" s="3" t="s">
        <v>51</v>
      </c>
      <c r="G58" s="3" t="s">
        <v>418</v>
      </c>
      <c r="H58" s="3" t="s">
        <v>53</v>
      </c>
      <c r="I58" s="3" t="s">
        <v>414</v>
      </c>
      <c r="J58" s="3" t="s">
        <v>427</v>
      </c>
    </row>
    <row r="59" spans="1:10" ht="30">
      <c r="A59" s="3" t="s">
        <v>11</v>
      </c>
      <c r="B59" s="3" t="s">
        <v>50</v>
      </c>
      <c r="C59" s="3">
        <v>5</v>
      </c>
      <c r="D59" s="3" t="s">
        <v>97</v>
      </c>
      <c r="E59" s="3" t="s">
        <v>52</v>
      </c>
      <c r="F59" s="3" t="s">
        <v>421</v>
      </c>
      <c r="G59" s="3" t="s">
        <v>418</v>
      </c>
      <c r="H59" s="3" t="s">
        <v>53</v>
      </c>
      <c r="I59" s="3" t="s">
        <v>414</v>
      </c>
      <c r="J59" s="3" t="s">
        <v>427</v>
      </c>
    </row>
    <row r="60" spans="1:10" ht="30">
      <c r="A60" s="3" t="s">
        <v>11</v>
      </c>
      <c r="B60" s="3" t="s">
        <v>422</v>
      </c>
      <c r="C60" s="3">
        <v>5</v>
      </c>
      <c r="D60" s="3" t="s">
        <v>97</v>
      </c>
      <c r="E60" s="3" t="s">
        <v>52</v>
      </c>
      <c r="F60" s="3" t="s">
        <v>421</v>
      </c>
      <c r="G60" s="3" t="s">
        <v>418</v>
      </c>
      <c r="H60" s="3" t="s">
        <v>53</v>
      </c>
      <c r="I60" s="3" t="s">
        <v>414</v>
      </c>
      <c r="J60" s="3" t="s">
        <v>427</v>
      </c>
    </row>
    <row r="61" spans="1:10" ht="30">
      <c r="A61" s="3" t="s">
        <v>11</v>
      </c>
      <c r="B61" s="3" t="s">
        <v>66</v>
      </c>
      <c r="C61" s="3">
        <v>5</v>
      </c>
      <c r="D61" s="3" t="s">
        <v>97</v>
      </c>
      <c r="E61" s="3" t="s">
        <v>52</v>
      </c>
      <c r="F61" s="3" t="s">
        <v>421</v>
      </c>
      <c r="G61" s="3" t="s">
        <v>418</v>
      </c>
      <c r="H61" s="3" t="s">
        <v>53</v>
      </c>
      <c r="I61" s="3" t="s">
        <v>414</v>
      </c>
      <c r="J61" s="3" t="s">
        <v>427</v>
      </c>
    </row>
    <row r="62" spans="1:10" ht="30">
      <c r="A62" s="3" t="s">
        <v>11</v>
      </c>
      <c r="B62" s="3" t="s">
        <v>54</v>
      </c>
      <c r="C62" s="3">
        <v>5</v>
      </c>
      <c r="D62" s="3" t="s">
        <v>97</v>
      </c>
      <c r="E62" s="3" t="s">
        <v>52</v>
      </c>
      <c r="F62" s="3" t="s">
        <v>421</v>
      </c>
      <c r="G62" s="3" t="s">
        <v>418</v>
      </c>
      <c r="H62" s="3" t="s">
        <v>53</v>
      </c>
      <c r="I62" s="3" t="s">
        <v>414</v>
      </c>
      <c r="J62" s="3" t="s">
        <v>427</v>
      </c>
    </row>
    <row r="63" spans="1:10" ht="30">
      <c r="A63" s="3" t="s">
        <v>11</v>
      </c>
      <c r="B63" s="3" t="s">
        <v>55</v>
      </c>
      <c r="C63" s="3">
        <v>5</v>
      </c>
      <c r="D63" s="3" t="s">
        <v>97</v>
      </c>
      <c r="E63" s="3" t="s">
        <v>52</v>
      </c>
      <c r="F63" s="3" t="s">
        <v>421</v>
      </c>
      <c r="G63" s="3" t="s">
        <v>418</v>
      </c>
      <c r="H63" s="3" t="s">
        <v>53</v>
      </c>
      <c r="I63" s="3" t="s">
        <v>414</v>
      </c>
      <c r="J63" s="3" t="s">
        <v>427</v>
      </c>
    </row>
    <row r="64" spans="1:10" ht="30">
      <c r="A64" s="3" t="s">
        <v>11</v>
      </c>
      <c r="B64" s="3" t="s">
        <v>56</v>
      </c>
      <c r="C64" s="3">
        <v>5</v>
      </c>
      <c r="D64" s="3" t="s">
        <v>97</v>
      </c>
      <c r="E64" s="3" t="s">
        <v>52</v>
      </c>
      <c r="F64" s="3" t="s">
        <v>421</v>
      </c>
      <c r="G64" s="3" t="s">
        <v>418</v>
      </c>
      <c r="H64" s="3" t="s">
        <v>53</v>
      </c>
      <c r="I64" s="3" t="s">
        <v>414</v>
      </c>
      <c r="J64" s="3" t="s">
        <v>427</v>
      </c>
    </row>
    <row r="65" spans="1:10" ht="30">
      <c r="A65" s="3" t="s">
        <v>11</v>
      </c>
      <c r="B65" s="3" t="s">
        <v>57</v>
      </c>
      <c r="C65" s="3">
        <v>5</v>
      </c>
      <c r="D65" s="3" t="s">
        <v>97</v>
      </c>
      <c r="E65" s="3" t="s">
        <v>52</v>
      </c>
      <c r="F65" s="3" t="s">
        <v>421</v>
      </c>
      <c r="G65" s="3" t="s">
        <v>418</v>
      </c>
      <c r="H65" s="3" t="s">
        <v>53</v>
      </c>
      <c r="I65" s="3" t="s">
        <v>414</v>
      </c>
      <c r="J65" s="3" t="s">
        <v>427</v>
      </c>
    </row>
    <row r="66" spans="1:10" ht="30">
      <c r="A66" s="3" t="s">
        <v>11</v>
      </c>
      <c r="B66" s="3" t="s">
        <v>58</v>
      </c>
      <c r="C66" s="3">
        <v>5</v>
      </c>
      <c r="D66" s="3" t="s">
        <v>97</v>
      </c>
      <c r="E66" s="3" t="s">
        <v>52</v>
      </c>
      <c r="F66" s="3" t="s">
        <v>421</v>
      </c>
      <c r="G66" s="3" t="s">
        <v>418</v>
      </c>
      <c r="H66" s="3" t="s">
        <v>53</v>
      </c>
      <c r="I66" s="3" t="s">
        <v>414</v>
      </c>
      <c r="J66" s="3" t="s">
        <v>427</v>
      </c>
    </row>
    <row r="67" spans="1:10" ht="30">
      <c r="A67" s="3" t="s">
        <v>11</v>
      </c>
      <c r="B67" s="3" t="s">
        <v>59</v>
      </c>
      <c r="C67" s="3">
        <v>5</v>
      </c>
      <c r="D67" s="3" t="s">
        <v>97</v>
      </c>
      <c r="E67" s="3" t="s">
        <v>52</v>
      </c>
      <c r="F67" s="3" t="s">
        <v>421</v>
      </c>
      <c r="G67" s="3" t="s">
        <v>418</v>
      </c>
      <c r="H67" s="3" t="s">
        <v>53</v>
      </c>
      <c r="I67" s="3" t="s">
        <v>414</v>
      </c>
      <c r="J67" s="3" t="s">
        <v>427</v>
      </c>
    </row>
    <row r="68" spans="1:10" ht="30">
      <c r="A68" s="3" t="s">
        <v>11</v>
      </c>
      <c r="B68" s="3" t="s">
        <v>423</v>
      </c>
      <c r="C68" s="3">
        <v>5</v>
      </c>
      <c r="D68" s="3" t="s">
        <v>97</v>
      </c>
      <c r="E68" s="3" t="s">
        <v>52</v>
      </c>
      <c r="F68" s="3" t="s">
        <v>421</v>
      </c>
      <c r="G68" s="3" t="s">
        <v>418</v>
      </c>
      <c r="H68" s="3" t="s">
        <v>53</v>
      </c>
      <c r="I68" s="3" t="s">
        <v>414</v>
      </c>
      <c r="J68" s="3" t="s">
        <v>427</v>
      </c>
    </row>
    <row r="69" spans="1:10" ht="30">
      <c r="A69" s="3" t="s">
        <v>11</v>
      </c>
      <c r="B69" s="3" t="s">
        <v>424</v>
      </c>
      <c r="C69" s="3">
        <v>5</v>
      </c>
      <c r="D69" s="3" t="s">
        <v>97</v>
      </c>
      <c r="E69" s="3" t="s">
        <v>52</v>
      </c>
      <c r="F69" s="3" t="s">
        <v>421</v>
      </c>
      <c r="G69" s="3" t="s">
        <v>418</v>
      </c>
      <c r="H69" s="3" t="s">
        <v>53</v>
      </c>
      <c r="I69" s="3" t="s">
        <v>425</v>
      </c>
      <c r="J69" s="3" t="s">
        <v>427</v>
      </c>
    </row>
    <row r="70" spans="1:10" ht="30">
      <c r="A70" s="3" t="s">
        <v>11</v>
      </c>
      <c r="B70" s="3" t="s">
        <v>60</v>
      </c>
      <c r="C70" s="3">
        <v>5</v>
      </c>
      <c r="D70" s="3" t="s">
        <v>97</v>
      </c>
      <c r="E70" s="3" t="s">
        <v>52</v>
      </c>
      <c r="F70" s="3" t="s">
        <v>67</v>
      </c>
      <c r="G70" s="3" t="s">
        <v>418</v>
      </c>
      <c r="H70" s="3" t="s">
        <v>53</v>
      </c>
      <c r="I70" s="3" t="s">
        <v>414</v>
      </c>
      <c r="J70" s="3" t="s">
        <v>427</v>
      </c>
    </row>
    <row r="71" spans="1:10" ht="30">
      <c r="A71" s="3" t="s">
        <v>11</v>
      </c>
      <c r="B71" s="3" t="s">
        <v>61</v>
      </c>
      <c r="C71" s="3">
        <v>5</v>
      </c>
      <c r="D71" s="3" t="s">
        <v>97</v>
      </c>
      <c r="E71" s="3" t="s">
        <v>52</v>
      </c>
      <c r="F71" s="3" t="s">
        <v>67</v>
      </c>
      <c r="G71" s="3" t="s">
        <v>418</v>
      </c>
      <c r="H71" s="3" t="s">
        <v>53</v>
      </c>
      <c r="I71" s="3" t="s">
        <v>414</v>
      </c>
      <c r="J71" s="3" t="s">
        <v>427</v>
      </c>
    </row>
    <row r="72" spans="1:10" ht="30">
      <c r="A72" s="3" t="s">
        <v>11</v>
      </c>
      <c r="B72" s="3" t="s">
        <v>62</v>
      </c>
      <c r="C72" s="3">
        <v>5</v>
      </c>
      <c r="D72" s="3" t="s">
        <v>97</v>
      </c>
      <c r="E72" s="3" t="s">
        <v>52</v>
      </c>
      <c r="F72" s="3" t="s">
        <v>67</v>
      </c>
      <c r="G72" s="3" t="s">
        <v>418</v>
      </c>
      <c r="H72" s="3" t="s">
        <v>53</v>
      </c>
      <c r="I72" s="3" t="s">
        <v>414</v>
      </c>
      <c r="J72" s="3" t="s">
        <v>427</v>
      </c>
    </row>
    <row r="73" spans="1:10" ht="30">
      <c r="A73" s="3" t="s">
        <v>11</v>
      </c>
      <c r="B73" s="3" t="s">
        <v>426</v>
      </c>
      <c r="C73" s="3">
        <v>5</v>
      </c>
      <c r="D73" s="3" t="s">
        <v>97</v>
      </c>
      <c r="E73" s="3" t="s">
        <v>52</v>
      </c>
      <c r="F73" s="3" t="s">
        <v>67</v>
      </c>
      <c r="G73" s="3" t="s">
        <v>418</v>
      </c>
      <c r="H73" s="3" t="s">
        <v>53</v>
      </c>
      <c r="I73" s="3" t="s">
        <v>414</v>
      </c>
      <c r="J73" s="3" t="s">
        <v>427</v>
      </c>
    </row>
    <row r="74" spans="1:10" ht="30">
      <c r="A74" s="3" t="s">
        <v>11</v>
      </c>
      <c r="B74" s="3" t="s">
        <v>63</v>
      </c>
      <c r="C74" s="3">
        <v>5</v>
      </c>
      <c r="D74" s="3" t="s">
        <v>97</v>
      </c>
      <c r="E74" s="3" t="s">
        <v>52</v>
      </c>
      <c r="F74" s="3" t="s">
        <v>68</v>
      </c>
      <c r="G74" s="3" t="s">
        <v>418</v>
      </c>
      <c r="H74" s="3" t="s">
        <v>53</v>
      </c>
      <c r="I74" s="3" t="s">
        <v>414</v>
      </c>
      <c r="J74" s="3" t="s">
        <v>427</v>
      </c>
    </row>
    <row r="75" spans="1:10" ht="30">
      <c r="A75" s="3" t="s">
        <v>11</v>
      </c>
      <c r="B75" s="3" t="s">
        <v>64</v>
      </c>
      <c r="C75" s="3">
        <v>10</v>
      </c>
      <c r="D75" s="3" t="s">
        <v>82</v>
      </c>
      <c r="E75" s="3" t="s">
        <v>70</v>
      </c>
      <c r="F75" s="3" t="s">
        <v>69</v>
      </c>
      <c r="G75" s="3" t="s">
        <v>418</v>
      </c>
      <c r="H75" s="3" t="s">
        <v>71</v>
      </c>
      <c r="I75" s="3" t="s">
        <v>414</v>
      </c>
      <c r="J75" s="3" t="s">
        <v>428</v>
      </c>
    </row>
    <row r="76" spans="1:10" ht="30">
      <c r="A76" s="3" t="s">
        <v>11</v>
      </c>
      <c r="B76" s="3" t="s">
        <v>65</v>
      </c>
      <c r="C76" s="3">
        <v>10</v>
      </c>
      <c r="D76" s="3" t="s">
        <v>82</v>
      </c>
      <c r="E76" s="3" t="s">
        <v>70</v>
      </c>
      <c r="F76" s="3" t="s">
        <v>69</v>
      </c>
      <c r="G76" s="3" t="s">
        <v>418</v>
      </c>
      <c r="H76" s="3" t="s">
        <v>71</v>
      </c>
      <c r="I76" s="3" t="s">
        <v>414</v>
      </c>
      <c r="J76" s="3" t="s">
        <v>428</v>
      </c>
    </row>
    <row r="77" spans="1:10" ht="30">
      <c r="A77" s="3" t="s">
        <v>11</v>
      </c>
      <c r="B77" s="3" t="s">
        <v>72</v>
      </c>
      <c r="C77" s="3">
        <v>10</v>
      </c>
      <c r="D77" s="3" t="s">
        <v>82</v>
      </c>
      <c r="E77" s="3" t="s">
        <v>70</v>
      </c>
      <c r="F77" s="3" t="s">
        <v>69</v>
      </c>
      <c r="G77" s="3" t="s">
        <v>418</v>
      </c>
      <c r="H77" s="3" t="s">
        <v>71</v>
      </c>
      <c r="I77" s="3" t="s">
        <v>414</v>
      </c>
      <c r="J77" s="3" t="s">
        <v>428</v>
      </c>
    </row>
    <row r="78" spans="1:10" ht="30">
      <c r="A78" s="3" t="s">
        <v>11</v>
      </c>
      <c r="B78" s="3" t="s">
        <v>73</v>
      </c>
      <c r="C78" s="3">
        <v>10</v>
      </c>
      <c r="D78" s="3" t="s">
        <v>82</v>
      </c>
      <c r="E78" s="3" t="s">
        <v>70</v>
      </c>
      <c r="F78" s="3" t="s">
        <v>81</v>
      </c>
      <c r="G78" s="3" t="s">
        <v>418</v>
      </c>
      <c r="H78" s="3" t="s">
        <v>71</v>
      </c>
      <c r="I78" s="3" t="s">
        <v>414</v>
      </c>
      <c r="J78" s="3" t="s">
        <v>428</v>
      </c>
    </row>
    <row r="79" spans="1:10" ht="30">
      <c r="A79" s="3" t="s">
        <v>11</v>
      </c>
      <c r="B79" s="3" t="s">
        <v>74</v>
      </c>
      <c r="C79" s="3">
        <v>10</v>
      </c>
      <c r="D79" s="3" t="s">
        <v>82</v>
      </c>
      <c r="E79" s="3" t="s">
        <v>70</v>
      </c>
      <c r="F79" s="3" t="s">
        <v>81</v>
      </c>
      <c r="G79" s="3" t="s">
        <v>418</v>
      </c>
      <c r="H79" s="3" t="s">
        <v>71</v>
      </c>
      <c r="I79" s="3" t="s">
        <v>414</v>
      </c>
      <c r="J79" s="3" t="s">
        <v>428</v>
      </c>
    </row>
    <row r="80" spans="1:10" ht="30">
      <c r="A80" s="3" t="s">
        <v>11</v>
      </c>
      <c r="B80" s="3" t="s">
        <v>75</v>
      </c>
      <c r="C80" s="3">
        <v>10</v>
      </c>
      <c r="D80" s="3" t="s">
        <v>82</v>
      </c>
      <c r="E80" s="3" t="s">
        <v>70</v>
      </c>
      <c r="F80" s="3" t="s">
        <v>81</v>
      </c>
      <c r="G80" s="3" t="s">
        <v>418</v>
      </c>
      <c r="H80" s="3" t="s">
        <v>71</v>
      </c>
      <c r="I80" s="3" t="s">
        <v>414</v>
      </c>
      <c r="J80" s="3" t="s">
        <v>428</v>
      </c>
    </row>
    <row r="81" spans="1:10" ht="30">
      <c r="A81" s="3" t="s">
        <v>11</v>
      </c>
      <c r="B81" s="3" t="s">
        <v>76</v>
      </c>
      <c r="C81" s="3">
        <v>10</v>
      </c>
      <c r="D81" s="3" t="s">
        <v>82</v>
      </c>
      <c r="E81" s="3" t="s">
        <v>70</v>
      </c>
      <c r="F81" s="3" t="s">
        <v>81</v>
      </c>
      <c r="G81" s="3" t="s">
        <v>418</v>
      </c>
      <c r="H81" s="3" t="s">
        <v>71</v>
      </c>
      <c r="I81" s="3" t="s">
        <v>414</v>
      </c>
      <c r="J81" s="3" t="s">
        <v>428</v>
      </c>
    </row>
    <row r="82" spans="1:10" ht="30">
      <c r="A82" s="3" t="s">
        <v>11</v>
      </c>
      <c r="B82" s="3" t="s">
        <v>77</v>
      </c>
      <c r="C82" s="3">
        <v>10</v>
      </c>
      <c r="D82" s="3" t="s">
        <v>82</v>
      </c>
      <c r="E82" s="3" t="s">
        <v>70</v>
      </c>
      <c r="F82" s="3" t="s">
        <v>81</v>
      </c>
      <c r="G82" s="3" t="s">
        <v>418</v>
      </c>
      <c r="H82" s="3" t="s">
        <v>71</v>
      </c>
      <c r="I82" s="3" t="s">
        <v>414</v>
      </c>
      <c r="J82" s="3" t="s">
        <v>428</v>
      </c>
    </row>
    <row r="83" spans="1:10" ht="30">
      <c r="A83" s="3" t="s">
        <v>11</v>
      </c>
      <c r="B83" s="3" t="s">
        <v>78</v>
      </c>
      <c r="C83" s="3">
        <v>10</v>
      </c>
      <c r="D83" s="3" t="s">
        <v>82</v>
      </c>
      <c r="E83" s="3" t="s">
        <v>70</v>
      </c>
      <c r="F83" s="3" t="s">
        <v>81</v>
      </c>
      <c r="G83" s="3" t="s">
        <v>418</v>
      </c>
      <c r="H83" s="3" t="s">
        <v>71</v>
      </c>
      <c r="I83" s="3" t="s">
        <v>414</v>
      </c>
      <c r="J83" s="3" t="s">
        <v>428</v>
      </c>
    </row>
    <row r="84" spans="1:10" ht="30">
      <c r="A84" s="3" t="s">
        <v>11</v>
      </c>
      <c r="B84" s="3" t="s">
        <v>79</v>
      </c>
      <c r="C84" s="3">
        <v>10</v>
      </c>
      <c r="D84" s="3" t="s">
        <v>82</v>
      </c>
      <c r="E84" s="3" t="s">
        <v>70</v>
      </c>
      <c r="F84" s="3" t="s">
        <v>81</v>
      </c>
      <c r="G84" s="3" t="s">
        <v>418</v>
      </c>
      <c r="H84" s="3" t="s">
        <v>71</v>
      </c>
      <c r="I84" s="3" t="s">
        <v>414</v>
      </c>
      <c r="J84" s="3" t="s">
        <v>428</v>
      </c>
    </row>
    <row r="85" spans="1:10" ht="30">
      <c r="A85" s="3" t="s">
        <v>11</v>
      </c>
      <c r="B85" s="3" t="s">
        <v>80</v>
      </c>
      <c r="C85" s="3">
        <v>10</v>
      </c>
      <c r="D85" s="3" t="s">
        <v>82</v>
      </c>
      <c r="E85" s="3" t="s">
        <v>70</v>
      </c>
      <c r="F85" s="3" t="s">
        <v>70</v>
      </c>
      <c r="G85" s="3" t="s">
        <v>418</v>
      </c>
      <c r="H85" s="3" t="s">
        <v>71</v>
      </c>
      <c r="I85" s="3" t="s">
        <v>414</v>
      </c>
      <c r="J85" s="3" t="s">
        <v>428</v>
      </c>
    </row>
    <row r="86" spans="1:10" ht="30">
      <c r="A86" s="3" t="s">
        <v>11</v>
      </c>
      <c r="B86" s="3" t="s">
        <v>560</v>
      </c>
      <c r="C86" s="3">
        <v>10</v>
      </c>
      <c r="D86" s="3" t="s">
        <v>82</v>
      </c>
      <c r="E86" s="3" t="s">
        <v>70</v>
      </c>
      <c r="F86" s="3" t="s">
        <v>562</v>
      </c>
      <c r="G86" s="3" t="s">
        <v>418</v>
      </c>
      <c r="H86" s="3" t="s">
        <v>71</v>
      </c>
      <c r="I86" s="3" t="s">
        <v>564</v>
      </c>
      <c r="J86" s="3" t="s">
        <v>428</v>
      </c>
    </row>
    <row r="87" spans="1:10" ht="30">
      <c r="A87" s="3" t="s">
        <v>11</v>
      </c>
      <c r="B87" s="3" t="s">
        <v>563</v>
      </c>
      <c r="C87" s="3">
        <v>10</v>
      </c>
      <c r="D87" s="3" t="s">
        <v>82</v>
      </c>
      <c r="E87" s="3" t="s">
        <v>70</v>
      </c>
      <c r="F87" s="3" t="s">
        <v>70</v>
      </c>
      <c r="G87" s="3" t="s">
        <v>418</v>
      </c>
      <c r="H87" s="3" t="s">
        <v>71</v>
      </c>
      <c r="I87" s="3" t="s">
        <v>564</v>
      </c>
      <c r="J87" s="3" t="s">
        <v>428</v>
      </c>
    </row>
    <row r="88" spans="1:10" ht="30">
      <c r="A88" s="3" t="s">
        <v>11</v>
      </c>
      <c r="B88" s="3" t="s">
        <v>561</v>
      </c>
      <c r="C88" s="3">
        <v>10</v>
      </c>
      <c r="D88" s="3" t="s">
        <v>82</v>
      </c>
      <c r="E88" s="3" t="s">
        <v>70</v>
      </c>
      <c r="F88" s="3" t="s">
        <v>70</v>
      </c>
      <c r="G88" s="3" t="s">
        <v>418</v>
      </c>
      <c r="H88" s="3" t="s">
        <v>71</v>
      </c>
      <c r="I88" s="3" t="s">
        <v>564</v>
      </c>
      <c r="J88" s="3" t="s">
        <v>428</v>
      </c>
    </row>
    <row r="89" spans="1:10" ht="30">
      <c r="A89" s="16" t="s">
        <v>11</v>
      </c>
      <c r="B89" s="16" t="s">
        <v>90</v>
      </c>
      <c r="C89" s="16">
        <v>10</v>
      </c>
      <c r="D89" s="16" t="s">
        <v>82</v>
      </c>
      <c r="E89" s="16" t="s">
        <v>89</v>
      </c>
      <c r="F89" s="16" t="s">
        <v>70</v>
      </c>
      <c r="G89" s="16" t="s">
        <v>418</v>
      </c>
      <c r="H89" s="16" t="s">
        <v>89</v>
      </c>
      <c r="I89" s="16" t="s">
        <v>414</v>
      </c>
      <c r="J89" s="16" t="s">
        <v>548</v>
      </c>
    </row>
    <row r="90" spans="1:10" ht="55.5" customHeight="1">
      <c r="A90" s="3" t="s">
        <v>11</v>
      </c>
      <c r="B90" s="3" t="s">
        <v>91</v>
      </c>
      <c r="C90" s="5">
        <v>24</v>
      </c>
      <c r="D90" s="3" t="s">
        <v>93</v>
      </c>
      <c r="E90" s="3" t="s">
        <v>94</v>
      </c>
      <c r="F90" s="3" t="s">
        <v>95</v>
      </c>
      <c r="G90" s="3" t="s">
        <v>418</v>
      </c>
      <c r="H90" s="3" t="s">
        <v>12</v>
      </c>
      <c r="I90" s="3" t="s">
        <v>371</v>
      </c>
      <c r="J90" s="3"/>
    </row>
    <row r="91" spans="1:10" ht="51.75" customHeight="1">
      <c r="A91" s="3" t="s">
        <v>11</v>
      </c>
      <c r="B91" s="3" t="s">
        <v>372</v>
      </c>
      <c r="C91" s="5">
        <v>18</v>
      </c>
      <c r="D91" s="3" t="s">
        <v>93</v>
      </c>
      <c r="E91" s="3" t="s">
        <v>94</v>
      </c>
      <c r="F91" s="3" t="s">
        <v>95</v>
      </c>
      <c r="G91" s="3" t="s">
        <v>418</v>
      </c>
      <c r="H91" s="3" t="s">
        <v>12</v>
      </c>
      <c r="I91" s="3" t="s">
        <v>415</v>
      </c>
      <c r="J91" s="3"/>
    </row>
    <row r="92" spans="1:10" ht="36" hidden="1" customHeight="1">
      <c r="A92" s="3" t="s">
        <v>11</v>
      </c>
      <c r="B92" s="3" t="s">
        <v>98</v>
      </c>
      <c r="C92" s="5">
        <v>24</v>
      </c>
      <c r="D92" s="3" t="s">
        <v>93</v>
      </c>
      <c r="E92" s="3" t="s">
        <v>94</v>
      </c>
      <c r="F92" s="3" t="s">
        <v>95</v>
      </c>
      <c r="G92" s="3" t="s">
        <v>418</v>
      </c>
      <c r="H92" s="3" t="s">
        <v>12</v>
      </c>
      <c r="I92" s="3" t="s">
        <v>415</v>
      </c>
      <c r="J92" s="3"/>
    </row>
    <row r="93" spans="1:10" ht="52.5" customHeight="1">
      <c r="A93" s="3" t="s">
        <v>430</v>
      </c>
      <c r="B93" s="3" t="s">
        <v>92</v>
      </c>
      <c r="C93" s="5">
        <v>4</v>
      </c>
      <c r="D93" s="3" t="s">
        <v>85</v>
      </c>
      <c r="E93" s="3" t="s">
        <v>94</v>
      </c>
      <c r="F93" s="3" t="s">
        <v>370</v>
      </c>
      <c r="G93" s="3" t="s">
        <v>418</v>
      </c>
      <c r="H93" s="3" t="s">
        <v>12</v>
      </c>
      <c r="I93" s="3" t="s">
        <v>416</v>
      </c>
      <c r="J93" s="3"/>
    </row>
    <row r="94" spans="1:10" ht="30" hidden="1">
      <c r="A94" s="3" t="s">
        <v>11</v>
      </c>
      <c r="B94" s="3" t="s">
        <v>99</v>
      </c>
      <c r="C94" s="5">
        <v>24</v>
      </c>
      <c r="D94" s="3" t="s">
        <v>93</v>
      </c>
      <c r="E94" s="3" t="s">
        <v>94</v>
      </c>
      <c r="F94" s="3" t="s">
        <v>95</v>
      </c>
      <c r="G94" s="3" t="s">
        <v>418</v>
      </c>
      <c r="H94" s="3" t="s">
        <v>12</v>
      </c>
      <c r="I94" s="3" t="s">
        <v>415</v>
      </c>
      <c r="J94" s="3"/>
    </row>
    <row r="95" spans="1:10" ht="60" hidden="1">
      <c r="A95" s="3" t="s">
        <v>430</v>
      </c>
      <c r="B95" s="3" t="s">
        <v>100</v>
      </c>
      <c r="C95" s="3" t="s">
        <v>101</v>
      </c>
      <c r="D95" s="3" t="s">
        <v>97</v>
      </c>
      <c r="E95" s="3" t="s">
        <v>100</v>
      </c>
      <c r="F95" s="3" t="s">
        <v>102</v>
      </c>
      <c r="G95" s="3" t="s">
        <v>418</v>
      </c>
      <c r="H95" s="3" t="s">
        <v>103</v>
      </c>
      <c r="I95" s="3" t="s">
        <v>417</v>
      </c>
      <c r="J95" s="3"/>
    </row>
    <row r="96" spans="1:10" ht="45">
      <c r="A96" s="3" t="s">
        <v>430</v>
      </c>
      <c r="B96" s="3" t="s">
        <v>368</v>
      </c>
      <c r="C96" s="3">
        <v>15</v>
      </c>
      <c r="D96" s="3" t="s">
        <v>97</v>
      </c>
      <c r="E96" s="3" t="s">
        <v>368</v>
      </c>
      <c r="F96" s="3" t="s">
        <v>373</v>
      </c>
      <c r="G96" s="3" t="s">
        <v>418</v>
      </c>
      <c r="H96" s="3" t="s">
        <v>369</v>
      </c>
      <c r="I96" s="3" t="s">
        <v>420</v>
      </c>
      <c r="J96" s="3"/>
    </row>
    <row r="97" spans="1:10" s="39" customFormat="1">
      <c r="A97" s="3" t="s">
        <v>11</v>
      </c>
      <c r="B97" s="3" t="s">
        <v>552</v>
      </c>
      <c r="C97" s="3">
        <v>1</v>
      </c>
      <c r="D97" s="3" t="s">
        <v>549</v>
      </c>
      <c r="E97" s="3"/>
      <c r="F97" s="3"/>
      <c r="G97" s="3"/>
      <c r="H97" s="3"/>
      <c r="I97" s="3"/>
      <c r="J97" s="3" t="s">
        <v>550</v>
      </c>
    </row>
    <row r="98" spans="1:10">
      <c r="A98" s="5" t="s">
        <v>11</v>
      </c>
      <c r="B98" s="5" t="s">
        <v>553</v>
      </c>
      <c r="C98" s="5">
        <v>1</v>
      </c>
      <c r="D98" s="5" t="s">
        <v>549</v>
      </c>
      <c r="E98" s="5"/>
      <c r="F98" s="5"/>
      <c r="G98" s="5"/>
      <c r="H98" s="5"/>
      <c r="I98" s="5"/>
      <c r="J98" s="5" t="s">
        <v>601</v>
      </c>
    </row>
    <row r="99" spans="1:10" ht="30">
      <c r="A99" s="5" t="s">
        <v>11</v>
      </c>
      <c r="B99" s="5" t="s">
        <v>554</v>
      </c>
      <c r="C99" s="5">
        <v>1</v>
      </c>
      <c r="D99" s="5" t="s">
        <v>555</v>
      </c>
      <c r="E99" s="5"/>
      <c r="F99" s="5"/>
      <c r="G99" s="5"/>
      <c r="H99" s="5"/>
      <c r="I99" s="5"/>
      <c r="J99" s="5" t="s">
        <v>611</v>
      </c>
    </row>
  </sheetData>
  <mergeCells count="13">
    <mergeCell ref="A5:J5"/>
    <mergeCell ref="A1:J1"/>
    <mergeCell ref="A2:J2"/>
    <mergeCell ref="A3:J3"/>
    <mergeCell ref="A4:J4"/>
    <mergeCell ref="A6:A7"/>
    <mergeCell ref="J6:J7"/>
    <mergeCell ref="B6:B7"/>
    <mergeCell ref="C6:D6"/>
    <mergeCell ref="E6:F6"/>
    <mergeCell ref="G6:G7"/>
    <mergeCell ref="H6:H7"/>
    <mergeCell ref="I6:I7"/>
  </mergeCells>
  <pageMargins left="0.51181102362204722" right="0.51181102362204722" top="0.78740157480314965" bottom="0.78740157480314965" header="0.31496062992125984" footer="0.31496062992125984"/>
  <pageSetup paperSize="8" scale="64" fitToHeight="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S94"/>
  <sheetViews>
    <sheetView zoomScale="70" zoomScaleNormal="7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M6" sqref="M6"/>
    </sheetView>
  </sheetViews>
  <sheetFormatPr defaultRowHeight="15"/>
  <cols>
    <col min="1" max="1" width="5.42578125" customWidth="1"/>
    <col min="2" max="2" width="15.28515625" customWidth="1"/>
    <col min="3" max="3" width="16.7109375" customWidth="1"/>
    <col min="4" max="4" width="9.28515625" customWidth="1"/>
    <col min="5" max="5" width="24.42578125" customWidth="1"/>
    <col min="6" max="6" width="18.42578125" hidden="1" customWidth="1"/>
    <col min="7" max="7" width="10.7109375" customWidth="1"/>
    <col min="10" max="10" width="13.42578125" customWidth="1"/>
    <col min="11" max="11" width="16.7109375" hidden="1" customWidth="1"/>
    <col min="13" max="13" width="19" bestFit="1" customWidth="1"/>
    <col min="14" max="14" width="52.140625" customWidth="1"/>
    <col min="15" max="15" width="15.140625" customWidth="1"/>
    <col min="16" max="16" width="18.5703125" customWidth="1"/>
    <col min="17" max="17" width="18.7109375" bestFit="1" customWidth="1"/>
    <col min="18" max="18" width="18.140625" customWidth="1"/>
    <col min="19" max="19" width="19.42578125" bestFit="1" customWidth="1"/>
  </cols>
  <sheetData>
    <row r="1" spans="1:18" s="15" customFormat="1" ht="25.9" customHeight="1">
      <c r="A1" s="61" t="s">
        <v>610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5" customFormat="1" ht="12.6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1:18" ht="45.6" customHeight="1">
      <c r="A3" s="7" t="s">
        <v>108</v>
      </c>
      <c r="B3" s="8" t="s">
        <v>111</v>
      </c>
      <c r="C3" s="7" t="s">
        <v>109</v>
      </c>
      <c r="D3" s="7" t="s">
        <v>110</v>
      </c>
      <c r="E3" s="7" t="s">
        <v>116</v>
      </c>
      <c r="F3" s="7" t="s">
        <v>117</v>
      </c>
      <c r="G3" s="9" t="s">
        <v>120</v>
      </c>
      <c r="H3" s="9" t="s">
        <v>118</v>
      </c>
      <c r="I3" s="9" t="s">
        <v>119</v>
      </c>
      <c r="J3" s="9" t="s">
        <v>121</v>
      </c>
      <c r="K3" s="9" t="s">
        <v>122</v>
      </c>
      <c r="L3" s="9" t="s">
        <v>123</v>
      </c>
      <c r="M3" s="7" t="s">
        <v>156</v>
      </c>
      <c r="N3" s="7" t="s">
        <v>113</v>
      </c>
      <c r="O3" s="7" t="s">
        <v>112</v>
      </c>
      <c r="P3" s="7" t="s">
        <v>114</v>
      </c>
      <c r="Q3" s="7" t="s">
        <v>115</v>
      </c>
      <c r="R3" s="9" t="s">
        <v>432</v>
      </c>
    </row>
    <row r="4" spans="1:18" ht="56.25" hidden="1">
      <c r="A4" s="6">
        <v>1</v>
      </c>
      <c r="B4" s="6" t="s">
        <v>352</v>
      </c>
      <c r="C4" s="10" t="s">
        <v>124</v>
      </c>
      <c r="D4" s="10" t="s">
        <v>125</v>
      </c>
      <c r="E4" s="10" t="s">
        <v>438</v>
      </c>
      <c r="F4" s="12" t="s">
        <v>437</v>
      </c>
      <c r="G4" s="14">
        <v>16</v>
      </c>
      <c r="H4" s="13">
        <v>2</v>
      </c>
      <c r="I4" s="14">
        <v>16</v>
      </c>
      <c r="J4" s="14">
        <f>H4*I4</f>
        <v>32</v>
      </c>
      <c r="K4" s="10" t="s">
        <v>128</v>
      </c>
      <c r="L4" s="10">
        <v>300</v>
      </c>
      <c r="M4" s="25" t="s">
        <v>559</v>
      </c>
      <c r="N4" s="25" t="s">
        <v>559</v>
      </c>
      <c r="O4" s="10" t="s">
        <v>126</v>
      </c>
      <c r="P4" s="11" t="s">
        <v>526</v>
      </c>
      <c r="Q4" s="11" t="s">
        <v>127</v>
      </c>
      <c r="R4" s="11" t="s">
        <v>431</v>
      </c>
    </row>
    <row r="5" spans="1:18" ht="56.25">
      <c r="A5" s="25">
        <v>2</v>
      </c>
      <c r="B5" s="25" t="s">
        <v>352</v>
      </c>
      <c r="C5" s="26" t="s">
        <v>129</v>
      </c>
      <c r="D5" s="26" t="s">
        <v>125</v>
      </c>
      <c r="E5" s="26" t="s">
        <v>438</v>
      </c>
      <c r="F5" s="25" t="s">
        <v>442</v>
      </c>
      <c r="G5" s="27">
        <v>16</v>
      </c>
      <c r="H5" s="26">
        <v>2</v>
      </c>
      <c r="I5" s="27">
        <v>16</v>
      </c>
      <c r="J5" s="27">
        <f t="shared" ref="J5:J35" si="0">H5*I5</f>
        <v>32</v>
      </c>
      <c r="K5" s="26" t="s">
        <v>133</v>
      </c>
      <c r="L5" s="26">
        <v>300</v>
      </c>
      <c r="M5" s="26" t="s">
        <v>477</v>
      </c>
      <c r="N5" s="26" t="s">
        <v>517</v>
      </c>
      <c r="O5" s="26" t="s">
        <v>131</v>
      </c>
      <c r="P5" s="25" t="s">
        <v>132</v>
      </c>
      <c r="Q5" s="25" t="s">
        <v>127</v>
      </c>
      <c r="R5" s="25" t="s">
        <v>431</v>
      </c>
    </row>
    <row r="6" spans="1:18" ht="56.25">
      <c r="A6" s="25">
        <v>3</v>
      </c>
      <c r="B6" s="25" t="s">
        <v>352</v>
      </c>
      <c r="C6" s="26" t="s">
        <v>134</v>
      </c>
      <c r="D6" s="26" t="s">
        <v>125</v>
      </c>
      <c r="E6" s="26" t="s">
        <v>438</v>
      </c>
      <c r="F6" s="25" t="s">
        <v>443</v>
      </c>
      <c r="G6" s="27">
        <v>16</v>
      </c>
      <c r="H6" s="26">
        <v>2</v>
      </c>
      <c r="I6" s="27">
        <v>16</v>
      </c>
      <c r="J6" s="27">
        <f t="shared" si="0"/>
        <v>32</v>
      </c>
      <c r="K6" s="26" t="s">
        <v>138</v>
      </c>
      <c r="L6" s="26">
        <v>300</v>
      </c>
      <c r="M6" s="26" t="s">
        <v>477</v>
      </c>
      <c r="N6" s="25" t="s">
        <v>135</v>
      </c>
      <c r="O6" s="26" t="s">
        <v>136</v>
      </c>
      <c r="P6" s="25" t="s">
        <v>137</v>
      </c>
      <c r="Q6" s="25" t="s">
        <v>127</v>
      </c>
      <c r="R6" s="25" t="s">
        <v>431</v>
      </c>
    </row>
    <row r="7" spans="1:18" ht="56.25">
      <c r="A7" s="25">
        <v>4</v>
      </c>
      <c r="B7" s="25" t="s">
        <v>352</v>
      </c>
      <c r="C7" s="26" t="s">
        <v>139</v>
      </c>
      <c r="D7" s="26" t="s">
        <v>125</v>
      </c>
      <c r="E7" s="26" t="s">
        <v>438</v>
      </c>
      <c r="F7" s="25" t="s">
        <v>444</v>
      </c>
      <c r="G7" s="27">
        <v>16</v>
      </c>
      <c r="H7" s="26">
        <v>2</v>
      </c>
      <c r="I7" s="27">
        <v>4</v>
      </c>
      <c r="J7" s="27">
        <f t="shared" si="0"/>
        <v>8</v>
      </c>
      <c r="K7" s="26" t="s">
        <v>142</v>
      </c>
      <c r="L7" s="26">
        <v>300</v>
      </c>
      <c r="M7" s="26" t="s">
        <v>477</v>
      </c>
      <c r="N7" s="26" t="s">
        <v>28</v>
      </c>
      <c r="O7" s="26" t="s">
        <v>140</v>
      </c>
      <c r="P7" s="25" t="s">
        <v>141</v>
      </c>
      <c r="Q7" s="25" t="s">
        <v>127</v>
      </c>
      <c r="R7" s="25" t="s">
        <v>431</v>
      </c>
    </row>
    <row r="8" spans="1:18" ht="56.25">
      <c r="A8" s="25">
        <v>5</v>
      </c>
      <c r="B8" s="25" t="s">
        <v>352</v>
      </c>
      <c r="C8" s="26" t="s">
        <v>143</v>
      </c>
      <c r="D8" s="26" t="s">
        <v>125</v>
      </c>
      <c r="E8" s="26" t="s">
        <v>438</v>
      </c>
      <c r="F8" s="25" t="s">
        <v>595</v>
      </c>
      <c r="G8" s="27">
        <v>16</v>
      </c>
      <c r="H8" s="26">
        <v>2</v>
      </c>
      <c r="I8" s="27">
        <v>4</v>
      </c>
      <c r="J8" s="27">
        <f t="shared" si="0"/>
        <v>8</v>
      </c>
      <c r="K8" s="26" t="s">
        <v>145</v>
      </c>
      <c r="L8" s="26">
        <v>300</v>
      </c>
      <c r="M8" s="26" t="s">
        <v>477</v>
      </c>
      <c r="N8" s="26" t="s">
        <v>52</v>
      </c>
      <c r="O8" s="26" t="s">
        <v>144</v>
      </c>
      <c r="P8" s="25" t="s">
        <v>604</v>
      </c>
      <c r="Q8" s="25" t="s">
        <v>603</v>
      </c>
      <c r="R8" s="25" t="s">
        <v>431</v>
      </c>
    </row>
    <row r="9" spans="1:18" ht="56.25">
      <c r="A9" s="25">
        <v>6</v>
      </c>
      <c r="B9" s="25" t="s">
        <v>352</v>
      </c>
      <c r="C9" s="26" t="s">
        <v>146</v>
      </c>
      <c r="D9" s="26" t="s">
        <v>125</v>
      </c>
      <c r="E9" s="26" t="s">
        <v>438</v>
      </c>
      <c r="F9" s="25" t="s">
        <v>596</v>
      </c>
      <c r="G9" s="27">
        <v>16</v>
      </c>
      <c r="H9" s="26">
        <v>2</v>
      </c>
      <c r="I9" s="27">
        <v>4</v>
      </c>
      <c r="J9" s="27">
        <f t="shared" si="0"/>
        <v>8</v>
      </c>
      <c r="K9" s="26" t="s">
        <v>149</v>
      </c>
      <c r="L9" s="26">
        <v>300</v>
      </c>
      <c r="M9" s="26" t="s">
        <v>477</v>
      </c>
      <c r="N9" s="26" t="s">
        <v>147</v>
      </c>
      <c r="O9" s="26" t="s">
        <v>148</v>
      </c>
      <c r="P9" s="25" t="s">
        <v>531</v>
      </c>
      <c r="Q9" s="25" t="s">
        <v>557</v>
      </c>
      <c r="R9" s="25" t="s">
        <v>431</v>
      </c>
    </row>
    <row r="10" spans="1:18" ht="56.25">
      <c r="A10" s="25">
        <v>7</v>
      </c>
      <c r="B10" s="25" t="s">
        <v>352</v>
      </c>
      <c r="C10" s="26" t="s">
        <v>152</v>
      </c>
      <c r="D10" s="26" t="s">
        <v>153</v>
      </c>
      <c r="E10" s="26" t="s">
        <v>440</v>
      </c>
      <c r="F10" s="25" t="s">
        <v>435</v>
      </c>
      <c r="G10" s="27">
        <v>16</v>
      </c>
      <c r="H10" s="26">
        <v>2</v>
      </c>
      <c r="I10" s="27">
        <v>8</v>
      </c>
      <c r="J10" s="27">
        <f t="shared" si="0"/>
        <v>16</v>
      </c>
      <c r="K10" s="26" t="s">
        <v>157</v>
      </c>
      <c r="L10" s="26">
        <v>100</v>
      </c>
      <c r="M10" s="26" t="s">
        <v>155</v>
      </c>
      <c r="N10" s="26" t="s">
        <v>154</v>
      </c>
      <c r="O10" s="26" t="s">
        <v>155</v>
      </c>
      <c r="P10" s="25" t="s">
        <v>556</v>
      </c>
      <c r="Q10" s="26" t="s">
        <v>156</v>
      </c>
      <c r="R10" s="26" t="s">
        <v>431</v>
      </c>
    </row>
    <row r="11" spans="1:18" ht="56.25" hidden="1">
      <c r="A11" s="25">
        <v>8</v>
      </c>
      <c r="B11" s="25" t="s">
        <v>352</v>
      </c>
      <c r="C11" s="25" t="s">
        <v>159</v>
      </c>
      <c r="D11" s="26" t="s">
        <v>153</v>
      </c>
      <c r="E11" s="25" t="s">
        <v>160</v>
      </c>
      <c r="F11" s="25" t="s">
        <v>445</v>
      </c>
      <c r="G11" s="27">
        <v>12</v>
      </c>
      <c r="H11" s="26">
        <v>2</v>
      </c>
      <c r="I11" s="27">
        <v>4</v>
      </c>
      <c r="J11" s="27">
        <f t="shared" si="0"/>
        <v>8</v>
      </c>
      <c r="K11" s="28">
        <v>120</v>
      </c>
      <c r="L11" s="28">
        <v>120</v>
      </c>
      <c r="M11" s="25" t="s">
        <v>559</v>
      </c>
      <c r="N11" s="25" t="s">
        <v>559</v>
      </c>
      <c r="O11" s="25" t="s">
        <v>126</v>
      </c>
      <c r="P11" s="25" t="s">
        <v>526</v>
      </c>
      <c r="Q11" s="26" t="s">
        <v>156</v>
      </c>
      <c r="R11" s="26" t="s">
        <v>431</v>
      </c>
    </row>
    <row r="12" spans="1:18" ht="56.25" hidden="1">
      <c r="A12" s="25">
        <v>9</v>
      </c>
      <c r="B12" s="25" t="s">
        <v>352</v>
      </c>
      <c r="C12" s="25" t="s">
        <v>161</v>
      </c>
      <c r="D12" s="26" t="s">
        <v>153</v>
      </c>
      <c r="E12" s="25" t="s">
        <v>160</v>
      </c>
      <c r="F12" s="25" t="s">
        <v>446</v>
      </c>
      <c r="G12" s="27">
        <v>12</v>
      </c>
      <c r="H12" s="26">
        <v>2</v>
      </c>
      <c r="I12" s="26">
        <v>4</v>
      </c>
      <c r="J12" s="26">
        <f t="shared" si="0"/>
        <v>8</v>
      </c>
      <c r="K12" s="28">
        <v>120</v>
      </c>
      <c r="L12" s="28">
        <v>120</v>
      </c>
      <c r="M12" s="25" t="s">
        <v>559</v>
      </c>
      <c r="N12" s="25" t="s">
        <v>559</v>
      </c>
      <c r="O12" s="25" t="s">
        <v>126</v>
      </c>
      <c r="P12" s="25" t="s">
        <v>526</v>
      </c>
      <c r="Q12" s="26" t="s">
        <v>156</v>
      </c>
      <c r="R12" s="26" t="s">
        <v>431</v>
      </c>
    </row>
    <row r="13" spans="1:18" ht="56.25" hidden="1">
      <c r="A13" s="25">
        <v>10</v>
      </c>
      <c r="B13" s="25" t="s">
        <v>352</v>
      </c>
      <c r="C13" s="25" t="s">
        <v>162</v>
      </c>
      <c r="D13" s="26" t="s">
        <v>153</v>
      </c>
      <c r="E13" s="25" t="s">
        <v>160</v>
      </c>
      <c r="F13" s="25" t="s">
        <v>447</v>
      </c>
      <c r="G13" s="27">
        <v>8</v>
      </c>
      <c r="H13" s="26">
        <v>2</v>
      </c>
      <c r="I13" s="26">
        <v>4</v>
      </c>
      <c r="J13" s="26">
        <f t="shared" si="0"/>
        <v>8</v>
      </c>
      <c r="K13" s="28">
        <v>90</v>
      </c>
      <c r="L13" s="28">
        <v>90</v>
      </c>
      <c r="M13" s="25" t="s">
        <v>559</v>
      </c>
      <c r="N13" s="25" t="s">
        <v>559</v>
      </c>
      <c r="O13" s="25" t="s">
        <v>126</v>
      </c>
      <c r="P13" s="25" t="s">
        <v>526</v>
      </c>
      <c r="Q13" s="26" t="s">
        <v>156</v>
      </c>
      <c r="R13" s="26" t="s">
        <v>431</v>
      </c>
    </row>
    <row r="14" spans="1:18" ht="56.25" hidden="1">
      <c r="A14" s="25">
        <v>11</v>
      </c>
      <c r="B14" s="25" t="s">
        <v>352</v>
      </c>
      <c r="C14" s="25" t="s">
        <v>163</v>
      </c>
      <c r="D14" s="26" t="s">
        <v>153</v>
      </c>
      <c r="E14" s="25" t="s">
        <v>160</v>
      </c>
      <c r="F14" s="25" t="s">
        <v>448</v>
      </c>
      <c r="G14" s="27">
        <v>8</v>
      </c>
      <c r="H14" s="26">
        <v>2</v>
      </c>
      <c r="I14" s="26">
        <v>4</v>
      </c>
      <c r="J14" s="26">
        <f t="shared" si="0"/>
        <v>8</v>
      </c>
      <c r="K14" s="28">
        <v>90</v>
      </c>
      <c r="L14" s="28">
        <v>90</v>
      </c>
      <c r="M14" s="25" t="s">
        <v>559</v>
      </c>
      <c r="N14" s="25" t="s">
        <v>559</v>
      </c>
      <c r="O14" s="25" t="s">
        <v>126</v>
      </c>
      <c r="P14" s="25" t="s">
        <v>526</v>
      </c>
      <c r="Q14" s="26" t="s">
        <v>156</v>
      </c>
      <c r="R14" s="26" t="s">
        <v>431</v>
      </c>
    </row>
    <row r="15" spans="1:18" ht="56.25" hidden="1">
      <c r="A15" s="25">
        <v>12</v>
      </c>
      <c r="B15" s="25" t="s">
        <v>352</v>
      </c>
      <c r="C15" s="25" t="s">
        <v>164</v>
      </c>
      <c r="D15" s="26" t="s">
        <v>153</v>
      </c>
      <c r="E15" s="25" t="s">
        <v>160</v>
      </c>
      <c r="F15" s="25" t="s">
        <v>449</v>
      </c>
      <c r="G15" s="27">
        <v>10</v>
      </c>
      <c r="H15" s="26">
        <v>2</v>
      </c>
      <c r="I15" s="26">
        <v>4</v>
      </c>
      <c r="J15" s="26">
        <f t="shared" si="0"/>
        <v>8</v>
      </c>
      <c r="K15" s="28">
        <v>120</v>
      </c>
      <c r="L15" s="28">
        <v>120</v>
      </c>
      <c r="M15" s="25" t="s">
        <v>559</v>
      </c>
      <c r="N15" s="25" t="s">
        <v>559</v>
      </c>
      <c r="O15" s="25" t="s">
        <v>126</v>
      </c>
      <c r="P15" s="25" t="s">
        <v>526</v>
      </c>
      <c r="Q15" s="26" t="s">
        <v>156</v>
      </c>
      <c r="R15" s="26" t="s">
        <v>431</v>
      </c>
    </row>
    <row r="16" spans="1:18" ht="56.25">
      <c r="A16" s="25">
        <v>13</v>
      </c>
      <c r="B16" s="25" t="s">
        <v>352</v>
      </c>
      <c r="C16" s="25" t="s">
        <v>165</v>
      </c>
      <c r="D16" s="26" t="s">
        <v>153</v>
      </c>
      <c r="E16" s="25" t="s">
        <v>160</v>
      </c>
      <c r="F16" s="25" t="s">
        <v>450</v>
      </c>
      <c r="G16" s="27">
        <v>12</v>
      </c>
      <c r="H16" s="26">
        <v>2</v>
      </c>
      <c r="I16" s="26">
        <v>4</v>
      </c>
      <c r="J16" s="26">
        <f t="shared" si="0"/>
        <v>8</v>
      </c>
      <c r="K16" s="28">
        <v>120</v>
      </c>
      <c r="L16" s="28">
        <v>120</v>
      </c>
      <c r="M16" s="25" t="s">
        <v>478</v>
      </c>
      <c r="N16" s="25" t="s">
        <v>521</v>
      </c>
      <c r="O16" s="25" t="s">
        <v>131</v>
      </c>
      <c r="P16" s="25" t="s">
        <v>132</v>
      </c>
      <c r="Q16" s="26" t="s">
        <v>156</v>
      </c>
      <c r="R16" s="26" t="s">
        <v>431</v>
      </c>
    </row>
    <row r="17" spans="1:18" ht="56.25">
      <c r="A17" s="25">
        <v>14</v>
      </c>
      <c r="B17" s="25" t="s">
        <v>352</v>
      </c>
      <c r="C17" s="25" t="s">
        <v>166</v>
      </c>
      <c r="D17" s="26" t="s">
        <v>153</v>
      </c>
      <c r="E17" s="25" t="s">
        <v>160</v>
      </c>
      <c r="F17" s="25" t="s">
        <v>451</v>
      </c>
      <c r="G17" s="27">
        <v>12</v>
      </c>
      <c r="H17" s="26">
        <v>2</v>
      </c>
      <c r="I17" s="26">
        <v>4</v>
      </c>
      <c r="J17" s="26">
        <f t="shared" si="0"/>
        <v>8</v>
      </c>
      <c r="K17" s="28">
        <v>120</v>
      </c>
      <c r="L17" s="28">
        <v>120</v>
      </c>
      <c r="M17" s="25" t="s">
        <v>478</v>
      </c>
      <c r="N17" s="25" t="s">
        <v>521</v>
      </c>
      <c r="O17" s="25" t="s">
        <v>131</v>
      </c>
      <c r="P17" s="25" t="s">
        <v>132</v>
      </c>
      <c r="Q17" s="26" t="s">
        <v>156</v>
      </c>
      <c r="R17" s="26" t="s">
        <v>431</v>
      </c>
    </row>
    <row r="18" spans="1:18" ht="56.25">
      <c r="A18" s="25">
        <v>15</v>
      </c>
      <c r="B18" s="25" t="s">
        <v>352</v>
      </c>
      <c r="C18" s="25" t="s">
        <v>167</v>
      </c>
      <c r="D18" s="26" t="s">
        <v>153</v>
      </c>
      <c r="E18" s="25" t="s">
        <v>160</v>
      </c>
      <c r="F18" s="25" t="s">
        <v>452</v>
      </c>
      <c r="G18" s="27">
        <v>8</v>
      </c>
      <c r="H18" s="26">
        <v>2</v>
      </c>
      <c r="I18" s="26">
        <v>4</v>
      </c>
      <c r="J18" s="26">
        <f t="shared" si="0"/>
        <v>8</v>
      </c>
      <c r="K18" s="28">
        <v>120</v>
      </c>
      <c r="L18" s="28">
        <v>120</v>
      </c>
      <c r="M18" s="25" t="s">
        <v>478</v>
      </c>
      <c r="N18" s="25" t="s">
        <v>522</v>
      </c>
      <c r="O18" s="25" t="s">
        <v>131</v>
      </c>
      <c r="P18" s="25" t="s">
        <v>132</v>
      </c>
      <c r="Q18" s="26" t="s">
        <v>156</v>
      </c>
      <c r="R18" s="26" t="s">
        <v>431</v>
      </c>
    </row>
    <row r="19" spans="1:18" ht="56.25">
      <c r="A19" s="25">
        <v>16</v>
      </c>
      <c r="B19" s="25" t="s">
        <v>352</v>
      </c>
      <c r="C19" s="25" t="s">
        <v>168</v>
      </c>
      <c r="D19" s="26" t="s">
        <v>153</v>
      </c>
      <c r="E19" s="25" t="s">
        <v>160</v>
      </c>
      <c r="F19" s="25" t="s">
        <v>453</v>
      </c>
      <c r="G19" s="27">
        <v>8</v>
      </c>
      <c r="H19" s="26">
        <v>2</v>
      </c>
      <c r="I19" s="26">
        <v>4</v>
      </c>
      <c r="J19" s="26">
        <f t="shared" si="0"/>
        <v>8</v>
      </c>
      <c r="K19" s="28">
        <v>90</v>
      </c>
      <c r="L19" s="28">
        <v>90</v>
      </c>
      <c r="M19" s="25" t="s">
        <v>478</v>
      </c>
      <c r="N19" s="25" t="s">
        <v>522</v>
      </c>
      <c r="O19" s="25" t="s">
        <v>131</v>
      </c>
      <c r="P19" s="25" t="s">
        <v>132</v>
      </c>
      <c r="Q19" s="26" t="s">
        <v>156</v>
      </c>
      <c r="R19" s="26" t="s">
        <v>431</v>
      </c>
    </row>
    <row r="20" spans="1:18" ht="56.25">
      <c r="A20" s="25">
        <v>17</v>
      </c>
      <c r="B20" s="25" t="s">
        <v>352</v>
      </c>
      <c r="C20" s="25" t="s">
        <v>169</v>
      </c>
      <c r="D20" s="26" t="s">
        <v>153</v>
      </c>
      <c r="E20" s="25" t="s">
        <v>160</v>
      </c>
      <c r="F20" s="25" t="s">
        <v>454</v>
      </c>
      <c r="G20" s="27">
        <v>12</v>
      </c>
      <c r="H20" s="26">
        <v>2</v>
      </c>
      <c r="I20" s="26">
        <v>4</v>
      </c>
      <c r="J20" s="26">
        <f t="shared" si="0"/>
        <v>8</v>
      </c>
      <c r="K20" s="28">
        <v>120</v>
      </c>
      <c r="L20" s="28">
        <v>120</v>
      </c>
      <c r="M20" s="25" t="s">
        <v>478</v>
      </c>
      <c r="N20" s="25" t="s">
        <v>523</v>
      </c>
      <c r="O20" s="25" t="s">
        <v>131</v>
      </c>
      <c r="P20" s="25" t="s">
        <v>132</v>
      </c>
      <c r="Q20" s="26" t="s">
        <v>156</v>
      </c>
      <c r="R20" s="26" t="s">
        <v>431</v>
      </c>
    </row>
    <row r="21" spans="1:18" ht="56.25">
      <c r="A21" s="25">
        <v>18</v>
      </c>
      <c r="B21" s="25" t="s">
        <v>352</v>
      </c>
      <c r="C21" s="25" t="s">
        <v>170</v>
      </c>
      <c r="D21" s="26" t="s">
        <v>153</v>
      </c>
      <c r="E21" s="25" t="s">
        <v>160</v>
      </c>
      <c r="F21" s="25" t="s">
        <v>455</v>
      </c>
      <c r="G21" s="27">
        <v>8</v>
      </c>
      <c r="H21" s="26">
        <v>2</v>
      </c>
      <c r="I21" s="26">
        <v>4</v>
      </c>
      <c r="J21" s="26">
        <f t="shared" si="0"/>
        <v>8</v>
      </c>
      <c r="K21" s="28">
        <v>90</v>
      </c>
      <c r="L21" s="28">
        <v>90</v>
      </c>
      <c r="M21" s="25" t="s">
        <v>135</v>
      </c>
      <c r="N21" s="25" t="s">
        <v>171</v>
      </c>
      <c r="O21" s="25" t="s">
        <v>136</v>
      </c>
      <c r="P21" s="25" t="s">
        <v>137</v>
      </c>
      <c r="Q21" s="26" t="s">
        <v>156</v>
      </c>
      <c r="R21" s="26" t="s">
        <v>431</v>
      </c>
    </row>
    <row r="22" spans="1:18" ht="56.25">
      <c r="A22" s="25">
        <v>19</v>
      </c>
      <c r="B22" s="25" t="s">
        <v>352</v>
      </c>
      <c r="C22" s="25" t="s">
        <v>172</v>
      </c>
      <c r="D22" s="26" t="s">
        <v>153</v>
      </c>
      <c r="E22" s="25" t="s">
        <v>160</v>
      </c>
      <c r="F22" s="25" t="s">
        <v>456</v>
      </c>
      <c r="G22" s="27">
        <v>8</v>
      </c>
      <c r="H22" s="26">
        <v>2</v>
      </c>
      <c r="I22" s="26">
        <v>4</v>
      </c>
      <c r="J22" s="26">
        <f t="shared" si="0"/>
        <v>8</v>
      </c>
      <c r="K22" s="28">
        <v>90</v>
      </c>
      <c r="L22" s="28">
        <v>90</v>
      </c>
      <c r="M22" s="25" t="s">
        <v>135</v>
      </c>
      <c r="N22" s="25" t="s">
        <v>171</v>
      </c>
      <c r="O22" s="25" t="s">
        <v>136</v>
      </c>
      <c r="P22" s="25" t="s">
        <v>137</v>
      </c>
      <c r="Q22" s="26" t="s">
        <v>156</v>
      </c>
      <c r="R22" s="26" t="s">
        <v>431</v>
      </c>
    </row>
    <row r="23" spans="1:18" ht="56.25">
      <c r="A23" s="25">
        <v>20</v>
      </c>
      <c r="B23" s="25" t="s">
        <v>352</v>
      </c>
      <c r="C23" s="25" t="s">
        <v>173</v>
      </c>
      <c r="D23" s="26" t="s">
        <v>153</v>
      </c>
      <c r="E23" s="25" t="s">
        <v>160</v>
      </c>
      <c r="F23" s="25" t="s">
        <v>457</v>
      </c>
      <c r="G23" s="27">
        <v>8</v>
      </c>
      <c r="H23" s="26">
        <v>2</v>
      </c>
      <c r="I23" s="26">
        <v>4</v>
      </c>
      <c r="J23" s="26">
        <f t="shared" si="0"/>
        <v>8</v>
      </c>
      <c r="K23" s="28">
        <v>90</v>
      </c>
      <c r="L23" s="28">
        <v>90</v>
      </c>
      <c r="M23" s="25" t="s">
        <v>135</v>
      </c>
      <c r="N23" s="25" t="s">
        <v>174</v>
      </c>
      <c r="O23" s="25" t="s">
        <v>136</v>
      </c>
      <c r="P23" s="25" t="s">
        <v>137</v>
      </c>
      <c r="Q23" s="26" t="s">
        <v>156</v>
      </c>
      <c r="R23" s="26" t="s">
        <v>431</v>
      </c>
    </row>
    <row r="24" spans="1:18" ht="56.25">
      <c r="A24" s="25">
        <v>21</v>
      </c>
      <c r="B24" s="25" t="s">
        <v>352</v>
      </c>
      <c r="C24" s="25" t="s">
        <v>175</v>
      </c>
      <c r="D24" s="26" t="s">
        <v>153</v>
      </c>
      <c r="E24" s="25" t="s">
        <v>160</v>
      </c>
      <c r="F24" s="25" t="s">
        <v>458</v>
      </c>
      <c r="G24" s="27">
        <v>8</v>
      </c>
      <c r="H24" s="26">
        <v>2</v>
      </c>
      <c r="I24" s="26">
        <v>4</v>
      </c>
      <c r="J24" s="26">
        <f t="shared" si="0"/>
        <v>8</v>
      </c>
      <c r="K24" s="28">
        <v>90</v>
      </c>
      <c r="L24" s="28">
        <v>90</v>
      </c>
      <c r="M24" s="25" t="s">
        <v>135</v>
      </c>
      <c r="N24" s="25" t="s">
        <v>174</v>
      </c>
      <c r="O24" s="25" t="s">
        <v>136</v>
      </c>
      <c r="P24" s="25" t="s">
        <v>137</v>
      </c>
      <c r="Q24" s="26" t="s">
        <v>156</v>
      </c>
      <c r="R24" s="26" t="s">
        <v>431</v>
      </c>
    </row>
    <row r="25" spans="1:18" ht="56.25">
      <c r="A25" s="25">
        <v>22</v>
      </c>
      <c r="B25" s="25" t="s">
        <v>352</v>
      </c>
      <c r="C25" s="25" t="s">
        <v>176</v>
      </c>
      <c r="D25" s="26" t="s">
        <v>153</v>
      </c>
      <c r="E25" s="25" t="s">
        <v>160</v>
      </c>
      <c r="F25" s="25" t="s">
        <v>459</v>
      </c>
      <c r="G25" s="27">
        <v>10</v>
      </c>
      <c r="H25" s="26">
        <v>2</v>
      </c>
      <c r="I25" s="26">
        <v>4</v>
      </c>
      <c r="J25" s="26">
        <f t="shared" si="0"/>
        <v>8</v>
      </c>
      <c r="K25" s="28">
        <v>120</v>
      </c>
      <c r="L25" s="28">
        <v>120</v>
      </c>
      <c r="M25" s="25" t="s">
        <v>135</v>
      </c>
      <c r="N25" s="25" t="s">
        <v>177</v>
      </c>
      <c r="O25" s="25" t="s">
        <v>136</v>
      </c>
      <c r="P25" s="25" t="s">
        <v>137</v>
      </c>
      <c r="Q25" s="26" t="s">
        <v>156</v>
      </c>
      <c r="R25" s="26" t="s">
        <v>431</v>
      </c>
    </row>
    <row r="26" spans="1:18" ht="56.25">
      <c r="A26" s="25">
        <v>23</v>
      </c>
      <c r="B26" s="25" t="s">
        <v>352</v>
      </c>
      <c r="C26" s="25" t="s">
        <v>178</v>
      </c>
      <c r="D26" s="26" t="s">
        <v>153</v>
      </c>
      <c r="E26" s="25" t="s">
        <v>160</v>
      </c>
      <c r="F26" s="25" t="s">
        <v>460</v>
      </c>
      <c r="G26" s="26">
        <v>24</v>
      </c>
      <c r="H26" s="26">
        <v>2</v>
      </c>
      <c r="I26" s="26">
        <v>4</v>
      </c>
      <c r="J26" s="26">
        <f t="shared" si="0"/>
        <v>8</v>
      </c>
      <c r="K26" s="26">
        <v>250</v>
      </c>
      <c r="L26" s="28">
        <v>250</v>
      </c>
      <c r="M26" s="25" t="s">
        <v>28</v>
      </c>
      <c r="N26" s="25" t="s">
        <v>179</v>
      </c>
      <c r="O26" s="25" t="s">
        <v>140</v>
      </c>
      <c r="P26" s="25" t="s">
        <v>141</v>
      </c>
      <c r="Q26" s="26" t="s">
        <v>156</v>
      </c>
      <c r="R26" s="26" t="s">
        <v>431</v>
      </c>
    </row>
    <row r="27" spans="1:18" ht="56.25">
      <c r="A27" s="25">
        <v>24</v>
      </c>
      <c r="B27" s="25" t="s">
        <v>352</v>
      </c>
      <c r="C27" s="25" t="s">
        <v>180</v>
      </c>
      <c r="D27" s="26" t="s">
        <v>153</v>
      </c>
      <c r="E27" s="25" t="s">
        <v>160</v>
      </c>
      <c r="F27" s="25" t="s">
        <v>461</v>
      </c>
      <c r="G27" s="27">
        <v>24</v>
      </c>
      <c r="H27" s="26">
        <v>2</v>
      </c>
      <c r="I27" s="26">
        <v>4</v>
      </c>
      <c r="J27" s="26">
        <f t="shared" si="0"/>
        <v>8</v>
      </c>
      <c r="K27" s="28">
        <v>250</v>
      </c>
      <c r="L27" s="28">
        <v>250</v>
      </c>
      <c r="M27" s="25" t="s">
        <v>28</v>
      </c>
      <c r="N27" s="25" t="s">
        <v>181</v>
      </c>
      <c r="O27" s="25" t="s">
        <v>140</v>
      </c>
      <c r="P27" s="25" t="s">
        <v>141</v>
      </c>
      <c r="Q27" s="26" t="s">
        <v>156</v>
      </c>
      <c r="R27" s="26" t="s">
        <v>431</v>
      </c>
    </row>
    <row r="28" spans="1:18" ht="56.25">
      <c r="A28" s="25">
        <v>25</v>
      </c>
      <c r="B28" s="25" t="s">
        <v>352</v>
      </c>
      <c r="C28" s="25" t="s">
        <v>182</v>
      </c>
      <c r="D28" s="26" t="s">
        <v>153</v>
      </c>
      <c r="E28" s="25" t="s">
        <v>160</v>
      </c>
      <c r="F28" s="25" t="s">
        <v>462</v>
      </c>
      <c r="G28" s="27">
        <v>16</v>
      </c>
      <c r="H28" s="26">
        <v>2</v>
      </c>
      <c r="I28" s="26">
        <v>4</v>
      </c>
      <c r="J28" s="26">
        <f t="shared" si="0"/>
        <v>8</v>
      </c>
      <c r="K28" s="28">
        <v>250</v>
      </c>
      <c r="L28" s="28">
        <v>250</v>
      </c>
      <c r="M28" s="25" t="s">
        <v>28</v>
      </c>
      <c r="N28" s="25" t="s">
        <v>183</v>
      </c>
      <c r="O28" s="25" t="s">
        <v>140</v>
      </c>
      <c r="P28" s="25" t="s">
        <v>141</v>
      </c>
      <c r="Q28" s="26" t="s">
        <v>156</v>
      </c>
      <c r="R28" s="26" t="s">
        <v>431</v>
      </c>
    </row>
    <row r="29" spans="1:18" ht="56.25">
      <c r="A29" s="25">
        <v>26</v>
      </c>
      <c r="B29" s="25" t="s">
        <v>352</v>
      </c>
      <c r="C29" s="25" t="s">
        <v>184</v>
      </c>
      <c r="D29" s="26" t="s">
        <v>153</v>
      </c>
      <c r="E29" s="25" t="s">
        <v>160</v>
      </c>
      <c r="F29" s="25" t="s">
        <v>463</v>
      </c>
      <c r="G29" s="27">
        <v>16</v>
      </c>
      <c r="H29" s="26">
        <v>2</v>
      </c>
      <c r="I29" s="26">
        <v>4</v>
      </c>
      <c r="J29" s="26">
        <f t="shared" si="0"/>
        <v>8</v>
      </c>
      <c r="K29" s="28">
        <v>200</v>
      </c>
      <c r="L29" s="28">
        <v>200</v>
      </c>
      <c r="M29" s="25" t="s">
        <v>472</v>
      </c>
      <c r="N29" s="25" t="s">
        <v>185</v>
      </c>
      <c r="O29" s="25" t="s">
        <v>144</v>
      </c>
      <c r="P29" s="25" t="s">
        <v>558</v>
      </c>
      <c r="Q29" s="26" t="s">
        <v>156</v>
      </c>
      <c r="R29" s="26" t="s">
        <v>431</v>
      </c>
    </row>
    <row r="30" spans="1:18" ht="56.25">
      <c r="A30" s="25">
        <v>27</v>
      </c>
      <c r="B30" s="25" t="s">
        <v>352</v>
      </c>
      <c r="C30" s="25" t="s">
        <v>186</v>
      </c>
      <c r="D30" s="26" t="s">
        <v>153</v>
      </c>
      <c r="E30" s="25" t="s">
        <v>160</v>
      </c>
      <c r="F30" s="25" t="s">
        <v>597</v>
      </c>
      <c r="G30" s="27">
        <v>16</v>
      </c>
      <c r="H30" s="26">
        <v>2</v>
      </c>
      <c r="I30" s="26">
        <v>4</v>
      </c>
      <c r="J30" s="26">
        <f t="shared" si="0"/>
        <v>8</v>
      </c>
      <c r="K30" s="28">
        <v>200</v>
      </c>
      <c r="L30" s="28">
        <v>200</v>
      </c>
      <c r="M30" s="25" t="s">
        <v>479</v>
      </c>
      <c r="N30" s="25" t="s">
        <v>187</v>
      </c>
      <c r="O30" s="25" t="s">
        <v>144</v>
      </c>
      <c r="P30" s="25" t="s">
        <v>558</v>
      </c>
      <c r="Q30" s="26" t="s">
        <v>156</v>
      </c>
      <c r="R30" s="26" t="s">
        <v>431</v>
      </c>
    </row>
    <row r="31" spans="1:18" ht="56.25">
      <c r="A31" s="25">
        <v>28</v>
      </c>
      <c r="B31" s="25" t="s">
        <v>352</v>
      </c>
      <c r="C31" s="25" t="s">
        <v>188</v>
      </c>
      <c r="D31" s="26" t="s">
        <v>153</v>
      </c>
      <c r="E31" s="25" t="s">
        <v>160</v>
      </c>
      <c r="F31" s="25" t="s">
        <v>464</v>
      </c>
      <c r="G31" s="27">
        <v>16</v>
      </c>
      <c r="H31" s="26">
        <v>2</v>
      </c>
      <c r="I31" s="26">
        <v>4</v>
      </c>
      <c r="J31" s="26">
        <f t="shared" si="0"/>
        <v>8</v>
      </c>
      <c r="K31" s="28">
        <v>200</v>
      </c>
      <c r="L31" s="28">
        <v>200</v>
      </c>
      <c r="M31" s="25" t="s">
        <v>279</v>
      </c>
      <c r="N31" s="25" t="s">
        <v>189</v>
      </c>
      <c r="O31" s="25" t="s">
        <v>190</v>
      </c>
      <c r="P31" s="25" t="s">
        <v>191</v>
      </c>
      <c r="Q31" s="26" t="s">
        <v>156</v>
      </c>
      <c r="R31" s="26" t="s">
        <v>431</v>
      </c>
    </row>
    <row r="32" spans="1:18" ht="56.25">
      <c r="A32" s="25">
        <v>29</v>
      </c>
      <c r="B32" s="25" t="s">
        <v>352</v>
      </c>
      <c r="C32" s="25" t="s">
        <v>192</v>
      </c>
      <c r="D32" s="25" t="s">
        <v>153</v>
      </c>
      <c r="E32" s="25" t="s">
        <v>160</v>
      </c>
      <c r="F32" s="25" t="s">
        <v>465</v>
      </c>
      <c r="G32" s="27">
        <v>16</v>
      </c>
      <c r="H32" s="26">
        <v>2</v>
      </c>
      <c r="I32" s="26">
        <v>4</v>
      </c>
      <c r="J32" s="26">
        <f t="shared" si="0"/>
        <v>8</v>
      </c>
      <c r="K32" s="28">
        <v>200</v>
      </c>
      <c r="L32" s="28">
        <v>200</v>
      </c>
      <c r="M32" s="25" t="s">
        <v>480</v>
      </c>
      <c r="N32" s="25" t="s">
        <v>193</v>
      </c>
      <c r="O32" s="25"/>
      <c r="P32" s="25" t="s">
        <v>194</v>
      </c>
      <c r="Q32" s="26" t="s">
        <v>156</v>
      </c>
      <c r="R32" s="26" t="s">
        <v>431</v>
      </c>
    </row>
    <row r="33" spans="1:18" ht="56.25">
      <c r="A33" s="25">
        <v>30</v>
      </c>
      <c r="B33" s="25" t="s">
        <v>352</v>
      </c>
      <c r="C33" s="25" t="s">
        <v>195</v>
      </c>
      <c r="D33" s="25" t="s">
        <v>153</v>
      </c>
      <c r="E33" s="25" t="s">
        <v>160</v>
      </c>
      <c r="F33" s="25" t="s">
        <v>466</v>
      </c>
      <c r="G33" s="27">
        <v>10</v>
      </c>
      <c r="H33" s="26">
        <v>2</v>
      </c>
      <c r="I33" s="26">
        <v>4</v>
      </c>
      <c r="J33" s="26">
        <f t="shared" si="0"/>
        <v>8</v>
      </c>
      <c r="K33" s="28">
        <v>90</v>
      </c>
      <c r="L33" s="28">
        <v>90</v>
      </c>
      <c r="M33" s="25" t="s">
        <v>481</v>
      </c>
      <c r="N33" s="25" t="s">
        <v>196</v>
      </c>
      <c r="O33" s="25" t="s">
        <v>197</v>
      </c>
      <c r="P33" s="25" t="s">
        <v>532</v>
      </c>
      <c r="Q33" s="26" t="s">
        <v>156</v>
      </c>
      <c r="R33" s="26" t="s">
        <v>431</v>
      </c>
    </row>
    <row r="34" spans="1:18" ht="56.25">
      <c r="A34" s="25">
        <v>31</v>
      </c>
      <c r="B34" s="25" t="s">
        <v>352</v>
      </c>
      <c r="C34" s="25" t="s">
        <v>198</v>
      </c>
      <c r="D34" s="25" t="s">
        <v>153</v>
      </c>
      <c r="E34" s="25" t="s">
        <v>202</v>
      </c>
      <c r="F34" s="25" t="s">
        <v>467</v>
      </c>
      <c r="G34" s="27">
        <v>8</v>
      </c>
      <c r="H34" s="26">
        <v>2</v>
      </c>
      <c r="I34" s="26">
        <v>4</v>
      </c>
      <c r="J34" s="26">
        <f t="shared" si="0"/>
        <v>8</v>
      </c>
      <c r="K34" s="28">
        <v>30</v>
      </c>
      <c r="L34" s="28">
        <v>30</v>
      </c>
      <c r="M34" s="25" t="s">
        <v>474</v>
      </c>
      <c r="N34" s="25" t="s">
        <v>199</v>
      </c>
      <c r="O34" s="25" t="s">
        <v>200</v>
      </c>
      <c r="P34" s="25" t="s">
        <v>201</v>
      </c>
      <c r="Q34" s="26" t="s">
        <v>156</v>
      </c>
      <c r="R34" s="26" t="s">
        <v>431</v>
      </c>
    </row>
    <row r="35" spans="1:18" ht="56.25">
      <c r="A35" s="25">
        <v>32</v>
      </c>
      <c r="B35" s="25" t="s">
        <v>352</v>
      </c>
      <c r="C35" s="25" t="s">
        <v>203</v>
      </c>
      <c r="D35" s="25" t="s">
        <v>153</v>
      </c>
      <c r="E35" s="25" t="s">
        <v>202</v>
      </c>
      <c r="F35" s="25" t="s">
        <v>468</v>
      </c>
      <c r="G35" s="27">
        <v>8</v>
      </c>
      <c r="H35" s="26">
        <v>2</v>
      </c>
      <c r="I35" s="26">
        <v>4</v>
      </c>
      <c r="J35" s="26">
        <f t="shared" si="0"/>
        <v>8</v>
      </c>
      <c r="K35" s="28">
        <v>150</v>
      </c>
      <c r="L35" s="28">
        <v>150</v>
      </c>
      <c r="M35" s="25" t="s">
        <v>476</v>
      </c>
      <c r="N35" s="25" t="s">
        <v>204</v>
      </c>
      <c r="O35" s="25" t="s">
        <v>205</v>
      </c>
      <c r="P35" s="25" t="s">
        <v>206</v>
      </c>
      <c r="Q35" s="26" t="s">
        <v>207</v>
      </c>
      <c r="R35" s="26" t="s">
        <v>431</v>
      </c>
    </row>
    <row r="36" spans="1:18" ht="56.25">
      <c r="A36" s="25">
        <v>33</v>
      </c>
      <c r="B36" s="25" t="s">
        <v>360</v>
      </c>
      <c r="C36" s="29" t="s">
        <v>208</v>
      </c>
      <c r="D36" s="26" t="s">
        <v>125</v>
      </c>
      <c r="E36" s="26" t="s">
        <v>438</v>
      </c>
      <c r="F36" s="25" t="s">
        <v>211</v>
      </c>
      <c r="G36" s="27">
        <v>16</v>
      </c>
      <c r="H36" s="26">
        <v>2</v>
      </c>
      <c r="I36" s="27">
        <v>16</v>
      </c>
      <c r="J36" s="27">
        <f>H36*I36</f>
        <v>32</v>
      </c>
      <c r="K36" s="26" t="s">
        <v>128</v>
      </c>
      <c r="L36" s="26">
        <v>300</v>
      </c>
      <c r="M36" s="26" t="s">
        <v>477</v>
      </c>
      <c r="N36" s="26" t="s">
        <v>209</v>
      </c>
      <c r="O36" s="26" t="s">
        <v>210</v>
      </c>
      <c r="P36" s="25" t="s">
        <v>526</v>
      </c>
      <c r="Q36" s="25" t="s">
        <v>127</v>
      </c>
      <c r="R36" s="25" t="s">
        <v>431</v>
      </c>
    </row>
    <row r="37" spans="1:18" ht="56.25">
      <c r="A37" s="25">
        <v>34</v>
      </c>
      <c r="B37" s="25" t="s">
        <v>360</v>
      </c>
      <c r="C37" s="29" t="s">
        <v>212</v>
      </c>
      <c r="D37" s="26" t="s">
        <v>125</v>
      </c>
      <c r="E37" s="26" t="s">
        <v>438</v>
      </c>
      <c r="F37" s="25" t="s">
        <v>214</v>
      </c>
      <c r="G37" s="27">
        <v>16</v>
      </c>
      <c r="H37" s="26">
        <v>2</v>
      </c>
      <c r="I37" s="27">
        <v>16</v>
      </c>
      <c r="J37" s="27">
        <f t="shared" ref="J37:J64" si="1">H37*I37</f>
        <v>32</v>
      </c>
      <c r="K37" s="26" t="s">
        <v>133</v>
      </c>
      <c r="L37" s="26">
        <v>300</v>
      </c>
      <c r="M37" s="26" t="s">
        <v>477</v>
      </c>
      <c r="N37" s="26" t="s">
        <v>130</v>
      </c>
      <c r="O37" s="26" t="s">
        <v>213</v>
      </c>
      <c r="P37" s="25" t="s">
        <v>132</v>
      </c>
      <c r="Q37" s="25" t="s">
        <v>127</v>
      </c>
      <c r="R37" s="25" t="s">
        <v>431</v>
      </c>
    </row>
    <row r="38" spans="1:18" ht="56.25">
      <c r="A38" s="25">
        <v>35</v>
      </c>
      <c r="B38" s="25" t="s">
        <v>360</v>
      </c>
      <c r="C38" s="29" t="s">
        <v>215</v>
      </c>
      <c r="D38" s="26" t="s">
        <v>125</v>
      </c>
      <c r="E38" s="26" t="s">
        <v>438</v>
      </c>
      <c r="F38" s="25" t="s">
        <v>217</v>
      </c>
      <c r="G38" s="27">
        <v>16</v>
      </c>
      <c r="H38" s="26">
        <v>2</v>
      </c>
      <c r="I38" s="27">
        <v>16</v>
      </c>
      <c r="J38" s="27">
        <f t="shared" si="1"/>
        <v>32</v>
      </c>
      <c r="K38" s="26" t="s">
        <v>138</v>
      </c>
      <c r="L38" s="26">
        <v>300</v>
      </c>
      <c r="M38" s="26" t="s">
        <v>477</v>
      </c>
      <c r="N38" s="26" t="s">
        <v>135</v>
      </c>
      <c r="O38" s="26" t="s">
        <v>527</v>
      </c>
      <c r="P38" s="25" t="s">
        <v>137</v>
      </c>
      <c r="Q38" s="25" t="s">
        <v>127</v>
      </c>
      <c r="R38" s="25" t="s">
        <v>431</v>
      </c>
    </row>
    <row r="39" spans="1:18" ht="56.25">
      <c r="A39" s="25">
        <v>36</v>
      </c>
      <c r="B39" s="25" t="s">
        <v>360</v>
      </c>
      <c r="C39" s="29" t="s">
        <v>218</v>
      </c>
      <c r="D39" s="26" t="s">
        <v>125</v>
      </c>
      <c r="E39" s="26" t="s">
        <v>438</v>
      </c>
      <c r="F39" s="25" t="s">
        <v>220</v>
      </c>
      <c r="G39" s="27">
        <v>16</v>
      </c>
      <c r="H39" s="26">
        <v>2</v>
      </c>
      <c r="I39" s="27">
        <v>4</v>
      </c>
      <c r="J39" s="27">
        <f t="shared" si="1"/>
        <v>8</v>
      </c>
      <c r="K39" s="26" t="s">
        <v>142</v>
      </c>
      <c r="L39" s="26">
        <v>300</v>
      </c>
      <c r="M39" s="26" t="s">
        <v>477</v>
      </c>
      <c r="N39" s="26" t="s">
        <v>28</v>
      </c>
      <c r="O39" s="26" t="s">
        <v>219</v>
      </c>
      <c r="P39" s="25" t="s">
        <v>141</v>
      </c>
      <c r="Q39" s="25" t="s">
        <v>127</v>
      </c>
      <c r="R39" s="25" t="s">
        <v>431</v>
      </c>
    </row>
    <row r="40" spans="1:18" ht="56.25">
      <c r="A40" s="25">
        <v>37</v>
      </c>
      <c r="B40" s="25" t="s">
        <v>360</v>
      </c>
      <c r="C40" s="29" t="s">
        <v>221</v>
      </c>
      <c r="D40" s="26" t="s">
        <v>125</v>
      </c>
      <c r="E40" s="26" t="s">
        <v>438</v>
      </c>
      <c r="F40" s="25" t="s">
        <v>223</v>
      </c>
      <c r="G40" s="27">
        <v>16</v>
      </c>
      <c r="H40" s="26">
        <v>2</v>
      </c>
      <c r="I40" s="27">
        <v>4</v>
      </c>
      <c r="J40" s="27">
        <f t="shared" si="1"/>
        <v>8</v>
      </c>
      <c r="K40" s="26" t="s">
        <v>145</v>
      </c>
      <c r="L40" s="26">
        <v>300</v>
      </c>
      <c r="M40" s="26" t="s">
        <v>477</v>
      </c>
      <c r="N40" s="26" t="s">
        <v>52</v>
      </c>
      <c r="O40" s="26" t="s">
        <v>222</v>
      </c>
      <c r="P40" s="25" t="s">
        <v>604</v>
      </c>
      <c r="Q40" s="25" t="s">
        <v>603</v>
      </c>
      <c r="R40" s="25" t="s">
        <v>431</v>
      </c>
    </row>
    <row r="41" spans="1:18" ht="56.25">
      <c r="A41" s="25">
        <v>38</v>
      </c>
      <c r="B41" s="25" t="s">
        <v>360</v>
      </c>
      <c r="C41" s="29" t="s">
        <v>224</v>
      </c>
      <c r="D41" s="26" t="s">
        <v>125</v>
      </c>
      <c r="E41" s="26" t="s">
        <v>438</v>
      </c>
      <c r="F41" s="25" t="s">
        <v>227</v>
      </c>
      <c r="G41" s="27">
        <v>16</v>
      </c>
      <c r="H41" s="26">
        <v>2</v>
      </c>
      <c r="I41" s="27">
        <v>4</v>
      </c>
      <c r="J41" s="27">
        <f t="shared" si="1"/>
        <v>8</v>
      </c>
      <c r="K41" s="26" t="s">
        <v>149</v>
      </c>
      <c r="L41" s="26">
        <v>300</v>
      </c>
      <c r="M41" s="26" t="s">
        <v>477</v>
      </c>
      <c r="N41" s="26" t="s">
        <v>225</v>
      </c>
      <c r="O41" s="26" t="s">
        <v>226</v>
      </c>
      <c r="P41" s="25" t="s">
        <v>531</v>
      </c>
      <c r="Q41" s="25" t="s">
        <v>542</v>
      </c>
      <c r="R41" s="25" t="s">
        <v>431</v>
      </c>
    </row>
    <row r="42" spans="1:18" ht="56.25">
      <c r="A42" s="25">
        <v>39</v>
      </c>
      <c r="B42" s="25" t="s">
        <v>360</v>
      </c>
      <c r="C42" s="26" t="s">
        <v>230</v>
      </c>
      <c r="D42" s="26" t="s">
        <v>153</v>
      </c>
      <c r="E42" s="26" t="s">
        <v>440</v>
      </c>
      <c r="F42" s="25" t="s">
        <v>232</v>
      </c>
      <c r="G42" s="27">
        <v>16</v>
      </c>
      <c r="H42" s="27">
        <v>2</v>
      </c>
      <c r="I42" s="27">
        <v>8</v>
      </c>
      <c r="J42" s="27">
        <f t="shared" si="1"/>
        <v>16</v>
      </c>
      <c r="K42" s="26" t="s">
        <v>157</v>
      </c>
      <c r="L42" s="26">
        <v>100</v>
      </c>
      <c r="M42" s="25" t="s">
        <v>155</v>
      </c>
      <c r="N42" s="25" t="s">
        <v>154</v>
      </c>
      <c r="O42" s="26" t="s">
        <v>231</v>
      </c>
      <c r="P42" s="25" t="s">
        <v>556</v>
      </c>
      <c r="Q42" s="26" t="s">
        <v>156</v>
      </c>
      <c r="R42" s="26" t="s">
        <v>431</v>
      </c>
    </row>
    <row r="43" spans="1:18" ht="56.25">
      <c r="A43" s="25">
        <v>40</v>
      </c>
      <c r="B43" s="25" t="s">
        <v>360</v>
      </c>
      <c r="C43" s="26" t="s">
        <v>235</v>
      </c>
      <c r="D43" s="26" t="s">
        <v>153</v>
      </c>
      <c r="E43" s="25" t="s">
        <v>160</v>
      </c>
      <c r="F43" s="25" t="s">
        <v>236</v>
      </c>
      <c r="G43" s="27">
        <v>12</v>
      </c>
      <c r="H43" s="27">
        <v>2</v>
      </c>
      <c r="I43" s="27">
        <v>4</v>
      </c>
      <c r="J43" s="27">
        <f t="shared" si="1"/>
        <v>8</v>
      </c>
      <c r="K43" s="28">
        <v>120</v>
      </c>
      <c r="L43" s="28">
        <v>120</v>
      </c>
      <c r="M43" s="25" t="s">
        <v>356</v>
      </c>
      <c r="N43" s="25" t="s">
        <v>518</v>
      </c>
      <c r="O43" s="25" t="s">
        <v>528</v>
      </c>
      <c r="P43" s="25" t="s">
        <v>526</v>
      </c>
      <c r="Q43" s="26" t="s">
        <v>156</v>
      </c>
      <c r="R43" s="26" t="s">
        <v>431</v>
      </c>
    </row>
    <row r="44" spans="1:18" ht="56.25">
      <c r="A44" s="25">
        <v>41</v>
      </c>
      <c r="B44" s="25" t="s">
        <v>360</v>
      </c>
      <c r="C44" s="26" t="s">
        <v>237</v>
      </c>
      <c r="D44" s="26" t="s">
        <v>153</v>
      </c>
      <c r="E44" s="25" t="s">
        <v>160</v>
      </c>
      <c r="F44" s="25" t="s">
        <v>239</v>
      </c>
      <c r="G44" s="27">
        <v>12</v>
      </c>
      <c r="H44" s="27">
        <v>2</v>
      </c>
      <c r="I44" s="27">
        <v>4</v>
      </c>
      <c r="J44" s="27">
        <f t="shared" si="1"/>
        <v>8</v>
      </c>
      <c r="K44" s="28">
        <v>120</v>
      </c>
      <c r="L44" s="28">
        <v>120</v>
      </c>
      <c r="M44" s="25" t="s">
        <v>356</v>
      </c>
      <c r="N44" s="25" t="s">
        <v>518</v>
      </c>
      <c r="O44" s="25" t="s">
        <v>238</v>
      </c>
      <c r="P44" s="25" t="s">
        <v>526</v>
      </c>
      <c r="Q44" s="26" t="s">
        <v>156</v>
      </c>
      <c r="R44" s="26" t="s">
        <v>431</v>
      </c>
    </row>
    <row r="45" spans="1:18" ht="56.25">
      <c r="A45" s="25">
        <v>42</v>
      </c>
      <c r="B45" s="25" t="s">
        <v>360</v>
      </c>
      <c r="C45" s="26" t="s">
        <v>240</v>
      </c>
      <c r="D45" s="26" t="s">
        <v>153</v>
      </c>
      <c r="E45" s="25" t="s">
        <v>160</v>
      </c>
      <c r="F45" s="25" t="s">
        <v>241</v>
      </c>
      <c r="G45" s="27">
        <v>8</v>
      </c>
      <c r="H45" s="27">
        <v>2</v>
      </c>
      <c r="I45" s="27">
        <v>4</v>
      </c>
      <c r="J45" s="27">
        <f t="shared" si="1"/>
        <v>8</v>
      </c>
      <c r="K45" s="28">
        <v>90</v>
      </c>
      <c r="L45" s="28">
        <v>90</v>
      </c>
      <c r="M45" s="25" t="s">
        <v>356</v>
      </c>
      <c r="N45" s="25" t="s">
        <v>519</v>
      </c>
      <c r="O45" s="25" t="s">
        <v>528</v>
      </c>
      <c r="P45" s="25" t="s">
        <v>526</v>
      </c>
      <c r="Q45" s="26" t="s">
        <v>156</v>
      </c>
      <c r="R45" s="26" t="s">
        <v>431</v>
      </c>
    </row>
    <row r="46" spans="1:18" ht="56.25">
      <c r="A46" s="25">
        <v>43</v>
      </c>
      <c r="B46" s="25" t="s">
        <v>360</v>
      </c>
      <c r="C46" s="26" t="s">
        <v>242</v>
      </c>
      <c r="D46" s="26" t="s">
        <v>153</v>
      </c>
      <c r="E46" s="25" t="s">
        <v>160</v>
      </c>
      <c r="F46" s="25" t="s">
        <v>243</v>
      </c>
      <c r="G46" s="27">
        <v>8</v>
      </c>
      <c r="H46" s="27">
        <v>2</v>
      </c>
      <c r="I46" s="27">
        <v>4</v>
      </c>
      <c r="J46" s="27">
        <f t="shared" si="1"/>
        <v>8</v>
      </c>
      <c r="K46" s="28">
        <v>90</v>
      </c>
      <c r="L46" s="28">
        <v>90</v>
      </c>
      <c r="M46" s="25" t="s">
        <v>356</v>
      </c>
      <c r="N46" s="25" t="s">
        <v>519</v>
      </c>
      <c r="O46" s="25" t="s">
        <v>238</v>
      </c>
      <c r="P46" s="25" t="s">
        <v>526</v>
      </c>
      <c r="Q46" s="26" t="s">
        <v>156</v>
      </c>
      <c r="R46" s="26" t="s">
        <v>431</v>
      </c>
    </row>
    <row r="47" spans="1:18" ht="56.25">
      <c r="A47" s="25">
        <v>44</v>
      </c>
      <c r="B47" s="25" t="s">
        <v>360</v>
      </c>
      <c r="C47" s="26" t="s">
        <v>244</v>
      </c>
      <c r="D47" s="26" t="s">
        <v>153</v>
      </c>
      <c r="E47" s="25" t="s">
        <v>160</v>
      </c>
      <c r="F47" s="25" t="s">
        <v>245</v>
      </c>
      <c r="G47" s="27">
        <v>10</v>
      </c>
      <c r="H47" s="27">
        <v>2</v>
      </c>
      <c r="I47" s="27">
        <v>4</v>
      </c>
      <c r="J47" s="27">
        <f t="shared" si="1"/>
        <v>8</v>
      </c>
      <c r="K47" s="28">
        <v>120</v>
      </c>
      <c r="L47" s="28">
        <v>120</v>
      </c>
      <c r="M47" s="25" t="s">
        <v>356</v>
      </c>
      <c r="N47" s="25" t="s">
        <v>520</v>
      </c>
      <c r="O47" s="25" t="s">
        <v>238</v>
      </c>
      <c r="P47" s="25" t="s">
        <v>526</v>
      </c>
      <c r="Q47" s="26" t="s">
        <v>156</v>
      </c>
      <c r="R47" s="26" t="s">
        <v>431</v>
      </c>
    </row>
    <row r="48" spans="1:18" ht="56.25">
      <c r="A48" s="25">
        <v>45</v>
      </c>
      <c r="B48" s="25" t="s">
        <v>360</v>
      </c>
      <c r="C48" s="26" t="s">
        <v>246</v>
      </c>
      <c r="D48" s="26" t="s">
        <v>153</v>
      </c>
      <c r="E48" s="25" t="s">
        <v>160</v>
      </c>
      <c r="F48" s="25" t="s">
        <v>247</v>
      </c>
      <c r="G48" s="27">
        <v>12</v>
      </c>
      <c r="H48" s="27">
        <v>2</v>
      </c>
      <c r="I48" s="27">
        <v>4</v>
      </c>
      <c r="J48" s="27">
        <f t="shared" si="1"/>
        <v>8</v>
      </c>
      <c r="K48" s="28">
        <v>120</v>
      </c>
      <c r="L48" s="28">
        <v>120</v>
      </c>
      <c r="M48" s="25" t="s">
        <v>478</v>
      </c>
      <c r="N48" s="25" t="s">
        <v>521</v>
      </c>
      <c r="O48" s="25" t="s">
        <v>213</v>
      </c>
      <c r="P48" s="25" t="s">
        <v>132</v>
      </c>
      <c r="Q48" s="26" t="s">
        <v>156</v>
      </c>
      <c r="R48" s="26" t="s">
        <v>431</v>
      </c>
    </row>
    <row r="49" spans="1:18" ht="56.25">
      <c r="A49" s="25">
        <v>46</v>
      </c>
      <c r="B49" s="25" t="s">
        <v>360</v>
      </c>
      <c r="C49" s="26" t="s">
        <v>248</v>
      </c>
      <c r="D49" s="26" t="s">
        <v>153</v>
      </c>
      <c r="E49" s="25" t="s">
        <v>160</v>
      </c>
      <c r="F49" s="25" t="s">
        <v>250</v>
      </c>
      <c r="G49" s="27">
        <v>12</v>
      </c>
      <c r="H49" s="27">
        <v>2</v>
      </c>
      <c r="I49" s="27">
        <v>4</v>
      </c>
      <c r="J49" s="27">
        <f t="shared" si="1"/>
        <v>8</v>
      </c>
      <c r="K49" s="28">
        <v>120</v>
      </c>
      <c r="L49" s="28">
        <v>120</v>
      </c>
      <c r="M49" s="25" t="s">
        <v>478</v>
      </c>
      <c r="N49" s="25" t="s">
        <v>521</v>
      </c>
      <c r="O49" s="25" t="s">
        <v>249</v>
      </c>
      <c r="P49" s="25" t="s">
        <v>132</v>
      </c>
      <c r="Q49" s="26" t="s">
        <v>156</v>
      </c>
      <c r="R49" s="26" t="s">
        <v>431</v>
      </c>
    </row>
    <row r="50" spans="1:18" ht="56.25">
      <c r="A50" s="25">
        <v>47</v>
      </c>
      <c r="B50" s="25" t="s">
        <v>360</v>
      </c>
      <c r="C50" s="26" t="s">
        <v>251</v>
      </c>
      <c r="D50" s="26" t="s">
        <v>153</v>
      </c>
      <c r="E50" s="25" t="s">
        <v>160</v>
      </c>
      <c r="F50" s="25" t="s">
        <v>252</v>
      </c>
      <c r="G50" s="27">
        <v>8</v>
      </c>
      <c r="H50" s="27">
        <v>2</v>
      </c>
      <c r="I50" s="27">
        <v>4</v>
      </c>
      <c r="J50" s="27">
        <f t="shared" si="1"/>
        <v>8</v>
      </c>
      <c r="K50" s="28">
        <v>120</v>
      </c>
      <c r="L50" s="28">
        <v>120</v>
      </c>
      <c r="M50" s="25" t="s">
        <v>478</v>
      </c>
      <c r="N50" s="25" t="s">
        <v>522</v>
      </c>
      <c r="O50" s="25" t="s">
        <v>213</v>
      </c>
      <c r="P50" s="25" t="s">
        <v>132</v>
      </c>
      <c r="Q50" s="26" t="s">
        <v>156</v>
      </c>
      <c r="R50" s="26" t="s">
        <v>431</v>
      </c>
    </row>
    <row r="51" spans="1:18" ht="56.25">
      <c r="A51" s="25">
        <v>48</v>
      </c>
      <c r="B51" s="25" t="s">
        <v>360</v>
      </c>
      <c r="C51" s="26" t="s">
        <v>253</v>
      </c>
      <c r="D51" s="26" t="s">
        <v>153</v>
      </c>
      <c r="E51" s="25" t="s">
        <v>160</v>
      </c>
      <c r="F51" s="25" t="s">
        <v>254</v>
      </c>
      <c r="G51" s="27">
        <v>8</v>
      </c>
      <c r="H51" s="27">
        <v>2</v>
      </c>
      <c r="I51" s="27">
        <v>4</v>
      </c>
      <c r="J51" s="27">
        <f t="shared" si="1"/>
        <v>8</v>
      </c>
      <c r="K51" s="28">
        <v>90</v>
      </c>
      <c r="L51" s="28">
        <v>90</v>
      </c>
      <c r="M51" s="25" t="s">
        <v>478</v>
      </c>
      <c r="N51" s="25" t="s">
        <v>522</v>
      </c>
      <c r="O51" s="25" t="s">
        <v>249</v>
      </c>
      <c r="P51" s="25" t="s">
        <v>132</v>
      </c>
      <c r="Q51" s="26" t="s">
        <v>156</v>
      </c>
      <c r="R51" s="26" t="s">
        <v>431</v>
      </c>
    </row>
    <row r="52" spans="1:18" ht="56.25">
      <c r="A52" s="25">
        <v>49</v>
      </c>
      <c r="B52" s="25" t="s">
        <v>360</v>
      </c>
      <c r="C52" s="26" t="s">
        <v>255</v>
      </c>
      <c r="D52" s="26" t="s">
        <v>153</v>
      </c>
      <c r="E52" s="25" t="s">
        <v>160</v>
      </c>
      <c r="F52" s="25" t="s">
        <v>256</v>
      </c>
      <c r="G52" s="27">
        <v>12</v>
      </c>
      <c r="H52" s="27">
        <v>2</v>
      </c>
      <c r="I52" s="27">
        <v>4</v>
      </c>
      <c r="J52" s="27">
        <f t="shared" si="1"/>
        <v>8</v>
      </c>
      <c r="K52" s="28">
        <v>120</v>
      </c>
      <c r="L52" s="28">
        <v>120</v>
      </c>
      <c r="M52" s="25" t="s">
        <v>478</v>
      </c>
      <c r="N52" s="25" t="s">
        <v>523</v>
      </c>
      <c r="O52" s="25" t="s">
        <v>249</v>
      </c>
      <c r="P52" s="25" t="s">
        <v>132</v>
      </c>
      <c r="Q52" s="26" t="s">
        <v>156</v>
      </c>
      <c r="R52" s="26" t="s">
        <v>431</v>
      </c>
    </row>
    <row r="53" spans="1:18" ht="56.25">
      <c r="A53" s="25">
        <v>50</v>
      </c>
      <c r="B53" s="25" t="s">
        <v>360</v>
      </c>
      <c r="C53" s="26" t="s">
        <v>257</v>
      </c>
      <c r="D53" s="26" t="s">
        <v>153</v>
      </c>
      <c r="E53" s="25" t="s">
        <v>160</v>
      </c>
      <c r="F53" s="25" t="s">
        <v>258</v>
      </c>
      <c r="G53" s="27">
        <v>8</v>
      </c>
      <c r="H53" s="27">
        <v>2</v>
      </c>
      <c r="I53" s="27">
        <v>4</v>
      </c>
      <c r="J53" s="27">
        <f t="shared" si="1"/>
        <v>8</v>
      </c>
      <c r="K53" s="28">
        <v>90</v>
      </c>
      <c r="L53" s="28">
        <v>90</v>
      </c>
      <c r="M53" s="25" t="s">
        <v>135</v>
      </c>
      <c r="N53" s="25" t="s">
        <v>171</v>
      </c>
      <c r="O53" s="25" t="s">
        <v>216</v>
      </c>
      <c r="P53" s="25" t="s">
        <v>137</v>
      </c>
      <c r="Q53" s="26" t="s">
        <v>156</v>
      </c>
      <c r="R53" s="26" t="s">
        <v>431</v>
      </c>
    </row>
    <row r="54" spans="1:18" ht="56.25">
      <c r="A54" s="25">
        <v>51</v>
      </c>
      <c r="B54" s="25" t="s">
        <v>360</v>
      </c>
      <c r="C54" s="26" t="s">
        <v>259</v>
      </c>
      <c r="D54" s="26" t="s">
        <v>153</v>
      </c>
      <c r="E54" s="25" t="s">
        <v>160</v>
      </c>
      <c r="F54" s="25" t="s">
        <v>260</v>
      </c>
      <c r="G54" s="27">
        <v>8</v>
      </c>
      <c r="H54" s="27">
        <v>2</v>
      </c>
      <c r="I54" s="27">
        <v>4</v>
      </c>
      <c r="J54" s="27">
        <f t="shared" si="1"/>
        <v>8</v>
      </c>
      <c r="K54" s="28">
        <v>90</v>
      </c>
      <c r="L54" s="28">
        <v>90</v>
      </c>
      <c r="M54" s="25" t="s">
        <v>135</v>
      </c>
      <c r="N54" s="25" t="s">
        <v>171</v>
      </c>
      <c r="O54" s="25" t="s">
        <v>216</v>
      </c>
      <c r="P54" s="25" t="s">
        <v>137</v>
      </c>
      <c r="Q54" s="26" t="s">
        <v>156</v>
      </c>
      <c r="R54" s="26" t="s">
        <v>431</v>
      </c>
    </row>
    <row r="55" spans="1:18" ht="56.25">
      <c r="A55" s="25">
        <v>52</v>
      </c>
      <c r="B55" s="25" t="s">
        <v>360</v>
      </c>
      <c r="C55" s="26" t="s">
        <v>261</v>
      </c>
      <c r="D55" s="26" t="s">
        <v>153</v>
      </c>
      <c r="E55" s="25" t="s">
        <v>160</v>
      </c>
      <c r="F55" s="25" t="s">
        <v>262</v>
      </c>
      <c r="G55" s="27">
        <v>8</v>
      </c>
      <c r="H55" s="27">
        <v>2</v>
      </c>
      <c r="I55" s="27">
        <v>4</v>
      </c>
      <c r="J55" s="27">
        <f t="shared" si="1"/>
        <v>8</v>
      </c>
      <c r="K55" s="28">
        <v>90</v>
      </c>
      <c r="L55" s="28">
        <v>90</v>
      </c>
      <c r="M55" s="25" t="s">
        <v>135</v>
      </c>
      <c r="N55" s="25" t="s">
        <v>174</v>
      </c>
      <c r="O55" s="25" t="s">
        <v>216</v>
      </c>
      <c r="P55" s="25" t="s">
        <v>137</v>
      </c>
      <c r="Q55" s="26" t="s">
        <v>156</v>
      </c>
      <c r="R55" s="26" t="s">
        <v>431</v>
      </c>
    </row>
    <row r="56" spans="1:18" ht="56.25">
      <c r="A56" s="25">
        <v>53</v>
      </c>
      <c r="B56" s="25" t="s">
        <v>360</v>
      </c>
      <c r="C56" s="26" t="s">
        <v>263</v>
      </c>
      <c r="D56" s="26" t="s">
        <v>153</v>
      </c>
      <c r="E56" s="25" t="s">
        <v>160</v>
      </c>
      <c r="F56" s="25" t="s">
        <v>264</v>
      </c>
      <c r="G56" s="27">
        <v>8</v>
      </c>
      <c r="H56" s="27">
        <v>2</v>
      </c>
      <c r="I56" s="27">
        <v>4</v>
      </c>
      <c r="J56" s="27">
        <f t="shared" si="1"/>
        <v>8</v>
      </c>
      <c r="K56" s="28">
        <v>90</v>
      </c>
      <c r="L56" s="28">
        <v>90</v>
      </c>
      <c r="M56" s="25" t="s">
        <v>135</v>
      </c>
      <c r="N56" s="25" t="s">
        <v>174</v>
      </c>
      <c r="O56" s="25" t="s">
        <v>216</v>
      </c>
      <c r="P56" s="25" t="s">
        <v>137</v>
      </c>
      <c r="Q56" s="26" t="s">
        <v>156</v>
      </c>
      <c r="R56" s="26" t="s">
        <v>431</v>
      </c>
    </row>
    <row r="57" spans="1:18" ht="56.25">
      <c r="A57" s="25">
        <v>54</v>
      </c>
      <c r="B57" s="25" t="s">
        <v>360</v>
      </c>
      <c r="C57" s="26" t="s">
        <v>265</v>
      </c>
      <c r="D57" s="26" t="s">
        <v>153</v>
      </c>
      <c r="E57" s="25" t="s">
        <v>160</v>
      </c>
      <c r="F57" s="25" t="s">
        <v>266</v>
      </c>
      <c r="G57" s="27">
        <v>10</v>
      </c>
      <c r="H57" s="27">
        <v>2</v>
      </c>
      <c r="I57" s="27">
        <v>4</v>
      </c>
      <c r="J57" s="27">
        <f t="shared" si="1"/>
        <v>8</v>
      </c>
      <c r="K57" s="28">
        <v>120</v>
      </c>
      <c r="L57" s="28">
        <v>120</v>
      </c>
      <c r="M57" s="25" t="s">
        <v>135</v>
      </c>
      <c r="N57" s="25" t="s">
        <v>177</v>
      </c>
      <c r="O57" s="25" t="s">
        <v>216</v>
      </c>
      <c r="P57" s="25" t="s">
        <v>137</v>
      </c>
      <c r="Q57" s="26" t="s">
        <v>156</v>
      </c>
      <c r="R57" s="26" t="s">
        <v>431</v>
      </c>
    </row>
    <row r="58" spans="1:18" ht="56.25">
      <c r="A58" s="25">
        <v>55</v>
      </c>
      <c r="B58" s="25" t="s">
        <v>360</v>
      </c>
      <c r="C58" s="26" t="s">
        <v>267</v>
      </c>
      <c r="D58" s="26" t="s">
        <v>153</v>
      </c>
      <c r="E58" s="25" t="s">
        <v>160</v>
      </c>
      <c r="F58" s="25" t="s">
        <v>268</v>
      </c>
      <c r="G58" s="26">
        <v>24</v>
      </c>
      <c r="H58" s="27">
        <v>2</v>
      </c>
      <c r="I58" s="27">
        <v>4</v>
      </c>
      <c r="J58" s="27">
        <f t="shared" si="1"/>
        <v>8</v>
      </c>
      <c r="K58" s="26">
        <v>250</v>
      </c>
      <c r="L58" s="28">
        <v>250</v>
      </c>
      <c r="M58" s="25" t="s">
        <v>28</v>
      </c>
      <c r="N58" s="25" t="s">
        <v>179</v>
      </c>
      <c r="O58" s="25" t="s">
        <v>219</v>
      </c>
      <c r="P58" s="25" t="s">
        <v>141</v>
      </c>
      <c r="Q58" s="26" t="s">
        <v>156</v>
      </c>
      <c r="R58" s="26" t="s">
        <v>431</v>
      </c>
    </row>
    <row r="59" spans="1:18" ht="56.25">
      <c r="A59" s="25">
        <v>56</v>
      </c>
      <c r="B59" s="25" t="s">
        <v>360</v>
      </c>
      <c r="C59" s="26" t="s">
        <v>269</v>
      </c>
      <c r="D59" s="26" t="s">
        <v>153</v>
      </c>
      <c r="E59" s="25" t="s">
        <v>160</v>
      </c>
      <c r="F59" s="25" t="s">
        <v>270</v>
      </c>
      <c r="G59" s="27">
        <v>24</v>
      </c>
      <c r="H59" s="27">
        <v>2</v>
      </c>
      <c r="I59" s="27">
        <v>4</v>
      </c>
      <c r="J59" s="27">
        <f t="shared" si="1"/>
        <v>8</v>
      </c>
      <c r="K59" s="28">
        <v>250</v>
      </c>
      <c r="L59" s="28">
        <v>250</v>
      </c>
      <c r="M59" s="25" t="s">
        <v>28</v>
      </c>
      <c r="N59" s="25" t="s">
        <v>181</v>
      </c>
      <c r="O59" s="25" t="s">
        <v>219</v>
      </c>
      <c r="P59" s="25" t="s">
        <v>141</v>
      </c>
      <c r="Q59" s="26" t="s">
        <v>156</v>
      </c>
      <c r="R59" s="26" t="s">
        <v>431</v>
      </c>
    </row>
    <row r="60" spans="1:18" ht="56.25">
      <c r="A60" s="25">
        <v>57</v>
      </c>
      <c r="B60" s="25" t="s">
        <v>360</v>
      </c>
      <c r="C60" s="26" t="s">
        <v>271</v>
      </c>
      <c r="D60" s="26" t="s">
        <v>153</v>
      </c>
      <c r="E60" s="25" t="s">
        <v>160</v>
      </c>
      <c r="F60" s="25" t="s">
        <v>272</v>
      </c>
      <c r="G60" s="27">
        <v>16</v>
      </c>
      <c r="H60" s="27">
        <v>2</v>
      </c>
      <c r="I60" s="27">
        <v>4</v>
      </c>
      <c r="J60" s="27">
        <f t="shared" si="1"/>
        <v>8</v>
      </c>
      <c r="K60" s="28">
        <v>250</v>
      </c>
      <c r="L60" s="28">
        <v>250</v>
      </c>
      <c r="M60" s="25" t="s">
        <v>28</v>
      </c>
      <c r="N60" s="25" t="s">
        <v>183</v>
      </c>
      <c r="O60" s="25" t="s">
        <v>219</v>
      </c>
      <c r="P60" s="25" t="s">
        <v>141</v>
      </c>
      <c r="Q60" s="26" t="s">
        <v>156</v>
      </c>
      <c r="R60" s="26" t="s">
        <v>431</v>
      </c>
    </row>
    <row r="61" spans="1:18" ht="56.25">
      <c r="A61" s="25">
        <v>58</v>
      </c>
      <c r="B61" s="25" t="s">
        <v>360</v>
      </c>
      <c r="C61" s="26" t="s">
        <v>273</v>
      </c>
      <c r="D61" s="26" t="s">
        <v>153</v>
      </c>
      <c r="E61" s="25" t="s">
        <v>160</v>
      </c>
      <c r="F61" s="25" t="s">
        <v>275</v>
      </c>
      <c r="G61" s="27">
        <v>16</v>
      </c>
      <c r="H61" s="27">
        <v>2</v>
      </c>
      <c r="I61" s="27">
        <v>4</v>
      </c>
      <c r="J61" s="27">
        <f t="shared" si="1"/>
        <v>8</v>
      </c>
      <c r="K61" s="28">
        <v>200</v>
      </c>
      <c r="L61" s="28">
        <v>200</v>
      </c>
      <c r="M61" s="25" t="s">
        <v>472</v>
      </c>
      <c r="N61" s="25" t="s">
        <v>274</v>
      </c>
      <c r="O61" s="25" t="s">
        <v>222</v>
      </c>
      <c r="P61" s="25" t="s">
        <v>558</v>
      </c>
      <c r="Q61" s="26" t="s">
        <v>156</v>
      </c>
      <c r="R61" s="26" t="s">
        <v>431</v>
      </c>
    </row>
    <row r="62" spans="1:18" ht="56.25">
      <c r="A62" s="25">
        <v>59</v>
      </c>
      <c r="B62" s="25" t="s">
        <v>360</v>
      </c>
      <c r="C62" s="26" t="s">
        <v>276</v>
      </c>
      <c r="D62" s="26" t="s">
        <v>153</v>
      </c>
      <c r="E62" s="25" t="s">
        <v>160</v>
      </c>
      <c r="F62" s="25" t="s">
        <v>277</v>
      </c>
      <c r="G62" s="27">
        <v>16</v>
      </c>
      <c r="H62" s="27">
        <v>2</v>
      </c>
      <c r="I62" s="27">
        <v>4</v>
      </c>
      <c r="J62" s="27">
        <f t="shared" si="1"/>
        <v>8</v>
      </c>
      <c r="K62" s="28">
        <v>200</v>
      </c>
      <c r="L62" s="28">
        <v>200</v>
      </c>
      <c r="M62" s="25" t="s">
        <v>479</v>
      </c>
      <c r="N62" s="25" t="s">
        <v>187</v>
      </c>
      <c r="O62" s="25" t="s">
        <v>222</v>
      </c>
      <c r="P62" s="25" t="s">
        <v>558</v>
      </c>
      <c r="Q62" s="26" t="s">
        <v>156</v>
      </c>
      <c r="R62" s="26" t="s">
        <v>431</v>
      </c>
    </row>
    <row r="63" spans="1:18" ht="56.25">
      <c r="A63" s="25">
        <v>60</v>
      </c>
      <c r="B63" s="25" t="s">
        <v>360</v>
      </c>
      <c r="C63" s="26" t="s">
        <v>278</v>
      </c>
      <c r="D63" s="26" t="s">
        <v>153</v>
      </c>
      <c r="E63" s="25" t="s">
        <v>160</v>
      </c>
      <c r="F63" s="25" t="s">
        <v>281</v>
      </c>
      <c r="G63" s="27">
        <v>16</v>
      </c>
      <c r="H63" s="27">
        <v>2</v>
      </c>
      <c r="I63" s="27">
        <v>4</v>
      </c>
      <c r="J63" s="27">
        <f t="shared" si="1"/>
        <v>8</v>
      </c>
      <c r="K63" s="28">
        <v>200</v>
      </c>
      <c r="L63" s="28">
        <v>200</v>
      </c>
      <c r="M63" s="25" t="s">
        <v>279</v>
      </c>
      <c r="N63" s="25" t="s">
        <v>279</v>
      </c>
      <c r="O63" s="25" t="s">
        <v>280</v>
      </c>
      <c r="P63" s="25" t="s">
        <v>191</v>
      </c>
      <c r="Q63" s="26" t="s">
        <v>156</v>
      </c>
      <c r="R63" s="26" t="s">
        <v>431</v>
      </c>
    </row>
    <row r="64" spans="1:18" ht="56.25">
      <c r="A64" s="25">
        <v>61</v>
      </c>
      <c r="B64" s="25" t="s">
        <v>360</v>
      </c>
      <c r="C64" s="26" t="s">
        <v>284</v>
      </c>
      <c r="D64" s="26" t="s">
        <v>153</v>
      </c>
      <c r="E64" s="25" t="s">
        <v>160</v>
      </c>
      <c r="F64" s="25" t="s">
        <v>286</v>
      </c>
      <c r="G64" s="27">
        <v>10</v>
      </c>
      <c r="H64" s="27">
        <v>2</v>
      </c>
      <c r="I64" s="27">
        <v>4</v>
      </c>
      <c r="J64" s="27">
        <f t="shared" si="1"/>
        <v>8</v>
      </c>
      <c r="K64" s="28">
        <v>90</v>
      </c>
      <c r="L64" s="28">
        <v>90</v>
      </c>
      <c r="M64" s="25" t="s">
        <v>70</v>
      </c>
      <c r="N64" s="25" t="s">
        <v>196</v>
      </c>
      <c r="O64" s="25" t="s">
        <v>285</v>
      </c>
      <c r="P64" s="25" t="s">
        <v>532</v>
      </c>
      <c r="Q64" s="26" t="s">
        <v>156</v>
      </c>
      <c r="R64" s="26" t="s">
        <v>431</v>
      </c>
    </row>
    <row r="65" spans="1:18" ht="90" hidden="1">
      <c r="A65" s="25">
        <v>62</v>
      </c>
      <c r="B65" s="25" t="s">
        <v>361</v>
      </c>
      <c r="C65" s="26" t="s">
        <v>287</v>
      </c>
      <c r="D65" s="26" t="s">
        <v>125</v>
      </c>
      <c r="E65" s="25" t="s">
        <v>441</v>
      </c>
      <c r="F65" s="25" t="s">
        <v>289</v>
      </c>
      <c r="G65" s="26">
        <v>8</v>
      </c>
      <c r="H65" s="25">
        <v>2</v>
      </c>
      <c r="I65" s="25">
        <v>16</v>
      </c>
      <c r="J65" s="25">
        <f>(H65*I65)</f>
        <v>32</v>
      </c>
      <c r="K65" s="25" t="s">
        <v>290</v>
      </c>
      <c r="L65" s="25">
        <v>200</v>
      </c>
      <c r="M65" s="25" t="s">
        <v>559</v>
      </c>
      <c r="N65" s="25" t="s">
        <v>559</v>
      </c>
      <c r="O65" s="25" t="s">
        <v>511</v>
      </c>
      <c r="P65" s="25" t="s">
        <v>526</v>
      </c>
      <c r="Q65" s="25" t="s">
        <v>127</v>
      </c>
      <c r="R65" s="25" t="s">
        <v>431</v>
      </c>
    </row>
    <row r="66" spans="1:18" ht="90">
      <c r="A66" s="25">
        <v>63</v>
      </c>
      <c r="B66" s="25" t="s">
        <v>361</v>
      </c>
      <c r="C66" s="26" t="s">
        <v>296</v>
      </c>
      <c r="D66" s="26" t="s">
        <v>125</v>
      </c>
      <c r="E66" s="25" t="s">
        <v>441</v>
      </c>
      <c r="F66" s="25" t="s">
        <v>298</v>
      </c>
      <c r="G66" s="26">
        <v>8</v>
      </c>
      <c r="H66" s="25">
        <v>2</v>
      </c>
      <c r="I66" s="25">
        <v>16</v>
      </c>
      <c r="J66" s="25">
        <f t="shared" ref="J66:J76" si="2">(H66*I66)</f>
        <v>32</v>
      </c>
      <c r="K66" s="25" t="s">
        <v>290</v>
      </c>
      <c r="L66" s="25">
        <v>200</v>
      </c>
      <c r="M66" s="25" t="s">
        <v>477</v>
      </c>
      <c r="N66" s="25" t="s">
        <v>297</v>
      </c>
      <c r="O66" s="25" t="s">
        <v>512</v>
      </c>
      <c r="P66" s="25" t="s">
        <v>132</v>
      </c>
      <c r="Q66" s="25" t="s">
        <v>127</v>
      </c>
      <c r="R66" s="25" t="s">
        <v>431</v>
      </c>
    </row>
    <row r="67" spans="1:18" ht="90">
      <c r="A67" s="25">
        <v>64</v>
      </c>
      <c r="B67" s="25" t="s">
        <v>361</v>
      </c>
      <c r="C67" s="26" t="s">
        <v>304</v>
      </c>
      <c r="D67" s="26" t="s">
        <v>125</v>
      </c>
      <c r="E67" s="25" t="s">
        <v>441</v>
      </c>
      <c r="F67" s="25" t="s">
        <v>306</v>
      </c>
      <c r="G67" s="26">
        <v>8</v>
      </c>
      <c r="H67" s="25">
        <v>2</v>
      </c>
      <c r="I67" s="25">
        <v>16</v>
      </c>
      <c r="J67" s="25">
        <f t="shared" ref="J67:J71" si="3">(H67*I67)</f>
        <v>32</v>
      </c>
      <c r="K67" s="25" t="s">
        <v>290</v>
      </c>
      <c r="L67" s="25">
        <v>200</v>
      </c>
      <c r="M67" s="25" t="s">
        <v>477</v>
      </c>
      <c r="N67" s="25" t="s">
        <v>305</v>
      </c>
      <c r="O67" s="25" t="s">
        <v>513</v>
      </c>
      <c r="P67" s="25" t="s">
        <v>137</v>
      </c>
      <c r="Q67" s="25" t="s">
        <v>127</v>
      </c>
      <c r="R67" s="25" t="s">
        <v>431</v>
      </c>
    </row>
    <row r="68" spans="1:18" ht="78.75">
      <c r="A68" s="25">
        <v>65</v>
      </c>
      <c r="B68" s="25" t="s">
        <v>361</v>
      </c>
      <c r="C68" s="26" t="s">
        <v>311</v>
      </c>
      <c r="D68" s="26" t="s">
        <v>125</v>
      </c>
      <c r="E68" s="25" t="s">
        <v>441</v>
      </c>
      <c r="F68" s="25" t="s">
        <v>313</v>
      </c>
      <c r="G68" s="26">
        <v>10</v>
      </c>
      <c r="H68" s="25">
        <v>2</v>
      </c>
      <c r="I68" s="25">
        <v>4</v>
      </c>
      <c r="J68" s="25">
        <f t="shared" si="3"/>
        <v>8</v>
      </c>
      <c r="K68" s="25" t="s">
        <v>314</v>
      </c>
      <c r="L68" s="25">
        <v>200</v>
      </c>
      <c r="M68" s="25" t="s">
        <v>477</v>
      </c>
      <c r="N68" s="25" t="s">
        <v>312</v>
      </c>
      <c r="O68" s="25" t="s">
        <v>514</v>
      </c>
      <c r="P68" s="25" t="s">
        <v>141</v>
      </c>
      <c r="Q68" s="25" t="s">
        <v>127</v>
      </c>
      <c r="R68" s="25" t="s">
        <v>431</v>
      </c>
    </row>
    <row r="69" spans="1:18" ht="78.75">
      <c r="A69" s="25">
        <v>66</v>
      </c>
      <c r="B69" s="25" t="s">
        <v>361</v>
      </c>
      <c r="C69" s="26" t="s">
        <v>320</v>
      </c>
      <c r="D69" s="26" t="s">
        <v>125</v>
      </c>
      <c r="E69" s="25" t="s">
        <v>441</v>
      </c>
      <c r="F69" s="25" t="s">
        <v>323</v>
      </c>
      <c r="G69" s="26">
        <v>16</v>
      </c>
      <c r="H69" s="25">
        <v>2</v>
      </c>
      <c r="I69" s="25">
        <v>4</v>
      </c>
      <c r="J69" s="25">
        <f t="shared" si="3"/>
        <v>8</v>
      </c>
      <c r="K69" s="25" t="s">
        <v>314</v>
      </c>
      <c r="L69" s="25">
        <v>200</v>
      </c>
      <c r="M69" s="25" t="s">
        <v>477</v>
      </c>
      <c r="N69" s="25" t="s">
        <v>321</v>
      </c>
      <c r="O69" s="25" t="s">
        <v>322</v>
      </c>
      <c r="P69" s="25" t="s">
        <v>558</v>
      </c>
      <c r="Q69" s="25" t="s">
        <v>603</v>
      </c>
      <c r="R69" s="25" t="s">
        <v>431</v>
      </c>
    </row>
    <row r="70" spans="1:18" ht="78.75">
      <c r="A70" s="25">
        <v>67</v>
      </c>
      <c r="B70" s="25" t="s">
        <v>361</v>
      </c>
      <c r="C70" s="26" t="s">
        <v>335</v>
      </c>
      <c r="D70" s="26" t="s">
        <v>125</v>
      </c>
      <c r="E70" s="25" t="s">
        <v>441</v>
      </c>
      <c r="F70" s="25" t="s">
        <v>338</v>
      </c>
      <c r="G70" s="26">
        <v>10</v>
      </c>
      <c r="H70" s="25">
        <v>2</v>
      </c>
      <c r="I70" s="25">
        <v>4</v>
      </c>
      <c r="J70" s="25">
        <f t="shared" si="3"/>
        <v>8</v>
      </c>
      <c r="K70" s="25" t="s">
        <v>331</v>
      </c>
      <c r="L70" s="25">
        <v>150</v>
      </c>
      <c r="M70" s="25" t="s">
        <v>477</v>
      </c>
      <c r="N70" s="25" t="s">
        <v>336</v>
      </c>
      <c r="O70" s="25" t="s">
        <v>337</v>
      </c>
      <c r="P70" s="25" t="s">
        <v>533</v>
      </c>
      <c r="Q70" s="25" t="s">
        <v>543</v>
      </c>
      <c r="R70" s="25" t="s">
        <v>431</v>
      </c>
    </row>
    <row r="71" spans="1:18" ht="67.5" hidden="1">
      <c r="A71" s="25">
        <v>68</v>
      </c>
      <c r="B71" s="25" t="s">
        <v>361</v>
      </c>
      <c r="C71" s="26" t="s">
        <v>291</v>
      </c>
      <c r="D71" s="26" t="s">
        <v>153</v>
      </c>
      <c r="E71" s="25" t="s">
        <v>293</v>
      </c>
      <c r="F71" s="25" t="s">
        <v>294</v>
      </c>
      <c r="G71" s="26">
        <v>12</v>
      </c>
      <c r="H71" s="25">
        <v>2</v>
      </c>
      <c r="I71" s="25">
        <v>4</v>
      </c>
      <c r="J71" s="25">
        <f t="shared" si="3"/>
        <v>8</v>
      </c>
      <c r="K71" s="25" t="s">
        <v>295</v>
      </c>
      <c r="L71" s="25">
        <v>180</v>
      </c>
      <c r="M71" s="25" t="s">
        <v>559</v>
      </c>
      <c r="N71" s="25" t="s">
        <v>559</v>
      </c>
      <c r="O71" s="25" t="s">
        <v>292</v>
      </c>
      <c r="P71" s="25" t="s">
        <v>526</v>
      </c>
      <c r="Q71" s="25" t="s">
        <v>156</v>
      </c>
      <c r="R71" s="25" t="s">
        <v>431</v>
      </c>
    </row>
    <row r="72" spans="1:18" ht="56.25">
      <c r="A72" s="25">
        <v>69</v>
      </c>
      <c r="B72" s="25" t="s">
        <v>361</v>
      </c>
      <c r="C72" s="26" t="s">
        <v>299</v>
      </c>
      <c r="D72" s="26" t="s">
        <v>153</v>
      </c>
      <c r="E72" s="25" t="s">
        <v>293</v>
      </c>
      <c r="F72" s="25" t="s">
        <v>302</v>
      </c>
      <c r="G72" s="26">
        <v>12</v>
      </c>
      <c r="H72" s="25">
        <v>2</v>
      </c>
      <c r="I72" s="25">
        <v>4</v>
      </c>
      <c r="J72" s="25">
        <f t="shared" si="2"/>
        <v>8</v>
      </c>
      <c r="K72" s="25" t="s">
        <v>303</v>
      </c>
      <c r="L72" s="25">
        <v>180</v>
      </c>
      <c r="M72" s="25" t="s">
        <v>478</v>
      </c>
      <c r="N72" s="25" t="s">
        <v>300</v>
      </c>
      <c r="O72" s="25" t="s">
        <v>301</v>
      </c>
      <c r="P72" s="25" t="s">
        <v>132</v>
      </c>
      <c r="Q72" s="25" t="s">
        <v>156</v>
      </c>
      <c r="R72" s="25" t="s">
        <v>431</v>
      </c>
    </row>
    <row r="73" spans="1:18" ht="56.25">
      <c r="A73" s="25">
        <v>70</v>
      </c>
      <c r="B73" s="25" t="s">
        <v>361</v>
      </c>
      <c r="C73" s="26" t="s">
        <v>307</v>
      </c>
      <c r="D73" s="26" t="s">
        <v>153</v>
      </c>
      <c r="E73" s="25" t="s">
        <v>293</v>
      </c>
      <c r="F73" s="25" t="s">
        <v>310</v>
      </c>
      <c r="G73" s="26">
        <v>12</v>
      </c>
      <c r="H73" s="25">
        <v>2</v>
      </c>
      <c r="I73" s="25">
        <v>4</v>
      </c>
      <c r="J73" s="25">
        <f t="shared" si="2"/>
        <v>8</v>
      </c>
      <c r="K73" s="25" t="s">
        <v>303</v>
      </c>
      <c r="L73" s="25">
        <v>180</v>
      </c>
      <c r="M73" s="25" t="s">
        <v>135</v>
      </c>
      <c r="N73" s="25" t="s">
        <v>308</v>
      </c>
      <c r="O73" s="25" t="s">
        <v>309</v>
      </c>
      <c r="P73" s="25" t="s">
        <v>137</v>
      </c>
      <c r="Q73" s="25" t="s">
        <v>156</v>
      </c>
      <c r="R73" s="25" t="s">
        <v>431</v>
      </c>
    </row>
    <row r="74" spans="1:18" ht="56.25">
      <c r="A74" s="25">
        <v>71</v>
      </c>
      <c r="B74" s="25" t="s">
        <v>361</v>
      </c>
      <c r="C74" s="26" t="s">
        <v>315</v>
      </c>
      <c r="D74" s="26" t="s">
        <v>153</v>
      </c>
      <c r="E74" s="25" t="s">
        <v>293</v>
      </c>
      <c r="F74" s="25" t="s">
        <v>318</v>
      </c>
      <c r="G74" s="26">
        <v>16</v>
      </c>
      <c r="H74" s="25">
        <v>2</v>
      </c>
      <c r="I74" s="25">
        <v>4</v>
      </c>
      <c r="J74" s="25">
        <f t="shared" si="2"/>
        <v>8</v>
      </c>
      <c r="K74" s="25" t="s">
        <v>319</v>
      </c>
      <c r="L74" s="25">
        <v>250</v>
      </c>
      <c r="M74" s="25" t="s">
        <v>28</v>
      </c>
      <c r="N74" s="25" t="s">
        <v>316</v>
      </c>
      <c r="O74" s="25" t="s">
        <v>317</v>
      </c>
      <c r="P74" s="25" t="s">
        <v>141</v>
      </c>
      <c r="Q74" s="25" t="s">
        <v>156</v>
      </c>
      <c r="R74" s="25" t="s">
        <v>431</v>
      </c>
    </row>
    <row r="75" spans="1:18" ht="56.25">
      <c r="A75" s="25">
        <v>72</v>
      </c>
      <c r="B75" s="25" t="s">
        <v>361</v>
      </c>
      <c r="C75" s="26" t="s">
        <v>324</v>
      </c>
      <c r="D75" s="26" t="s">
        <v>153</v>
      </c>
      <c r="E75" s="25" t="s">
        <v>293</v>
      </c>
      <c r="F75" s="25" t="s">
        <v>327</v>
      </c>
      <c r="G75" s="26">
        <v>12</v>
      </c>
      <c r="H75" s="25">
        <v>2</v>
      </c>
      <c r="I75" s="25">
        <v>4</v>
      </c>
      <c r="J75" s="25">
        <f t="shared" si="2"/>
        <v>8</v>
      </c>
      <c r="K75" s="25" t="s">
        <v>303</v>
      </c>
      <c r="L75" s="25">
        <v>180</v>
      </c>
      <c r="M75" s="25" t="s">
        <v>52</v>
      </c>
      <c r="N75" s="25" t="s">
        <v>325</v>
      </c>
      <c r="O75" s="25" t="s">
        <v>326</v>
      </c>
      <c r="P75" s="25" t="s">
        <v>558</v>
      </c>
      <c r="Q75" s="25" t="s">
        <v>156</v>
      </c>
      <c r="R75" s="25" t="s">
        <v>431</v>
      </c>
    </row>
    <row r="76" spans="1:18" ht="56.25">
      <c r="A76" s="25">
        <v>73</v>
      </c>
      <c r="B76" s="25" t="s">
        <v>361</v>
      </c>
      <c r="C76" s="26" t="s">
        <v>339</v>
      </c>
      <c r="D76" s="26" t="s">
        <v>153</v>
      </c>
      <c r="E76" s="25" t="s">
        <v>293</v>
      </c>
      <c r="F76" s="25" t="s">
        <v>342</v>
      </c>
      <c r="G76" s="26">
        <v>10</v>
      </c>
      <c r="H76" s="25">
        <v>2</v>
      </c>
      <c r="I76" s="25">
        <v>4</v>
      </c>
      <c r="J76" s="25">
        <f t="shared" si="2"/>
        <v>8</v>
      </c>
      <c r="K76" s="25" t="s">
        <v>343</v>
      </c>
      <c r="L76" s="25">
        <v>80</v>
      </c>
      <c r="M76" s="25" t="s">
        <v>225</v>
      </c>
      <c r="N76" s="25" t="s">
        <v>340</v>
      </c>
      <c r="O76" s="25" t="s">
        <v>341</v>
      </c>
      <c r="P76" s="25" t="s">
        <v>533</v>
      </c>
      <c r="Q76" s="25" t="s">
        <v>156</v>
      </c>
      <c r="R76" s="25" t="s">
        <v>431</v>
      </c>
    </row>
    <row r="77" spans="1:18" s="20" customFormat="1" ht="33.75">
      <c r="A77" s="25">
        <v>74</v>
      </c>
      <c r="B77" s="25" t="s">
        <v>525</v>
      </c>
      <c r="C77" s="26" t="s">
        <v>344</v>
      </c>
      <c r="D77" s="26" t="s">
        <v>153</v>
      </c>
      <c r="E77" s="25" t="s">
        <v>545</v>
      </c>
      <c r="F77" s="25" t="s">
        <v>345</v>
      </c>
      <c r="G77" s="26">
        <v>24</v>
      </c>
      <c r="H77" s="25"/>
      <c r="I77" s="25">
        <v>16</v>
      </c>
      <c r="J77" s="25"/>
      <c r="K77" s="25">
        <v>900</v>
      </c>
      <c r="L77" s="25">
        <v>900</v>
      </c>
      <c r="M77" s="25" t="s">
        <v>94</v>
      </c>
      <c r="N77" s="25" t="s">
        <v>524</v>
      </c>
      <c r="O77" s="25"/>
      <c r="P77" s="25" t="s">
        <v>579</v>
      </c>
      <c r="Q77" s="25" t="s">
        <v>578</v>
      </c>
      <c r="R77" s="25" t="s">
        <v>594</v>
      </c>
    </row>
    <row r="78" spans="1:18" s="20" customFormat="1">
      <c r="A78" s="25">
        <v>75</v>
      </c>
      <c r="B78" s="25" t="s">
        <v>525</v>
      </c>
      <c r="C78" s="26" t="s">
        <v>346</v>
      </c>
      <c r="D78" s="26" t="s">
        <v>153</v>
      </c>
      <c r="E78" s="25" t="s">
        <v>551</v>
      </c>
      <c r="F78" s="25" t="s">
        <v>347</v>
      </c>
      <c r="G78" s="26">
        <v>24</v>
      </c>
      <c r="H78" s="25"/>
      <c r="I78" s="25">
        <v>8</v>
      </c>
      <c r="J78" s="25"/>
      <c r="K78" s="25">
        <v>320</v>
      </c>
      <c r="L78" s="25">
        <v>320</v>
      </c>
      <c r="M78" s="25" t="s">
        <v>348</v>
      </c>
      <c r="N78" s="25" t="s">
        <v>524</v>
      </c>
      <c r="O78" s="25"/>
      <c r="P78" s="25" t="s">
        <v>355</v>
      </c>
      <c r="Q78" s="25" t="s">
        <v>156</v>
      </c>
      <c r="R78" s="25" t="s">
        <v>594</v>
      </c>
    </row>
    <row r="79" spans="1:18" s="20" customFormat="1" ht="33.75">
      <c r="A79" s="25">
        <v>76</v>
      </c>
      <c r="B79" s="25" t="s">
        <v>352</v>
      </c>
      <c r="C79" s="26" t="s">
        <v>104</v>
      </c>
      <c r="D79" s="26" t="s">
        <v>153</v>
      </c>
      <c r="E79" s="26" t="s">
        <v>545</v>
      </c>
      <c r="F79" s="26" t="s">
        <v>105</v>
      </c>
      <c r="G79" s="26">
        <v>32</v>
      </c>
      <c r="H79" s="26"/>
      <c r="I79" s="26">
        <v>8</v>
      </c>
      <c r="J79" s="26"/>
      <c r="K79" s="26">
        <v>1060</v>
      </c>
      <c r="L79" s="26">
        <v>1060</v>
      </c>
      <c r="M79" s="26" t="s">
        <v>94</v>
      </c>
      <c r="N79" s="25" t="s">
        <v>565</v>
      </c>
      <c r="O79" s="26" t="s">
        <v>126</v>
      </c>
      <c r="P79" s="26" t="s">
        <v>503</v>
      </c>
      <c r="Q79" s="25" t="s">
        <v>578</v>
      </c>
      <c r="R79" s="26" t="s">
        <v>594</v>
      </c>
    </row>
    <row r="80" spans="1:18" s="20" customFormat="1">
      <c r="A80" s="25">
        <v>77</v>
      </c>
      <c r="B80" s="25" t="s">
        <v>352</v>
      </c>
      <c r="C80" s="26" t="s">
        <v>349</v>
      </c>
      <c r="D80" s="26" t="s">
        <v>153</v>
      </c>
      <c r="E80" s="26" t="s">
        <v>551</v>
      </c>
      <c r="F80" s="26" t="s">
        <v>106</v>
      </c>
      <c r="G80" s="26">
        <v>32</v>
      </c>
      <c r="H80" s="26"/>
      <c r="I80" s="26">
        <v>8</v>
      </c>
      <c r="J80" s="26"/>
      <c r="K80" s="26">
        <v>400</v>
      </c>
      <c r="L80" s="26">
        <v>400</v>
      </c>
      <c r="M80" s="26" t="s">
        <v>348</v>
      </c>
      <c r="N80" s="25" t="s">
        <v>568</v>
      </c>
      <c r="O80" s="26" t="s">
        <v>126</v>
      </c>
      <c r="P80" s="26" t="s">
        <v>355</v>
      </c>
      <c r="Q80" s="26" t="s">
        <v>156</v>
      </c>
      <c r="R80" s="26" t="s">
        <v>594</v>
      </c>
    </row>
    <row r="81" spans="1:19" s="20" customFormat="1">
      <c r="A81" s="25">
        <v>78</v>
      </c>
      <c r="B81" s="25" t="s">
        <v>352</v>
      </c>
      <c r="C81" s="26" t="s">
        <v>566</v>
      </c>
      <c r="D81" s="26" t="s">
        <v>153</v>
      </c>
      <c r="E81" s="26" t="s">
        <v>551</v>
      </c>
      <c r="F81" s="26" t="s">
        <v>567</v>
      </c>
      <c r="G81" s="26">
        <v>32</v>
      </c>
      <c r="H81" s="26"/>
      <c r="I81" s="26">
        <v>8</v>
      </c>
      <c r="J81" s="26"/>
      <c r="K81" s="26">
        <v>400</v>
      </c>
      <c r="L81" s="26">
        <v>400</v>
      </c>
      <c r="M81" s="26" t="s">
        <v>348</v>
      </c>
      <c r="N81" s="25" t="s">
        <v>568</v>
      </c>
      <c r="O81" s="26" t="s">
        <v>126</v>
      </c>
      <c r="P81" s="26" t="s">
        <v>355</v>
      </c>
      <c r="Q81" s="26" t="s">
        <v>156</v>
      </c>
      <c r="R81" s="26" t="s">
        <v>594</v>
      </c>
    </row>
    <row r="82" spans="1:19" s="20" customFormat="1">
      <c r="A82" s="25">
        <v>79</v>
      </c>
      <c r="B82" s="25" t="s">
        <v>352</v>
      </c>
      <c r="C82" s="26" t="s">
        <v>350</v>
      </c>
      <c r="D82" s="26" t="s">
        <v>153</v>
      </c>
      <c r="E82" s="26" t="s">
        <v>545</v>
      </c>
      <c r="F82" s="26" t="s">
        <v>107</v>
      </c>
      <c r="G82" s="26">
        <v>16</v>
      </c>
      <c r="H82" s="26"/>
      <c r="I82" s="26">
        <v>4</v>
      </c>
      <c r="J82" s="26"/>
      <c r="K82" s="26">
        <v>250</v>
      </c>
      <c r="L82" s="26">
        <v>250</v>
      </c>
      <c r="M82" s="26" t="s">
        <v>351</v>
      </c>
      <c r="N82" s="25" t="s">
        <v>569</v>
      </c>
      <c r="O82" s="26" t="s">
        <v>200</v>
      </c>
      <c r="P82" s="26" t="s">
        <v>494</v>
      </c>
      <c r="Q82" s="26" t="s">
        <v>156</v>
      </c>
      <c r="R82" s="26" t="s">
        <v>594</v>
      </c>
    </row>
    <row r="83" spans="1:19" s="20" customFormat="1" ht="33.75">
      <c r="A83" s="25">
        <v>80</v>
      </c>
      <c r="B83" s="25" t="s">
        <v>360</v>
      </c>
      <c r="C83" s="26" t="s">
        <v>573</v>
      </c>
      <c r="D83" s="26" t="s">
        <v>153</v>
      </c>
      <c r="E83" s="26" t="s">
        <v>545</v>
      </c>
      <c r="F83" s="26" t="s">
        <v>572</v>
      </c>
      <c r="G83" s="26">
        <v>32</v>
      </c>
      <c r="H83" s="26"/>
      <c r="I83" s="26">
        <v>8</v>
      </c>
      <c r="J83" s="26"/>
      <c r="K83" s="26">
        <v>1060</v>
      </c>
      <c r="L83" s="26">
        <v>1060</v>
      </c>
      <c r="M83" s="26" t="s">
        <v>94</v>
      </c>
      <c r="N83" s="25" t="s">
        <v>582</v>
      </c>
      <c r="O83" s="26" t="s">
        <v>571</v>
      </c>
      <c r="P83" s="26" t="s">
        <v>503</v>
      </c>
      <c r="Q83" s="25" t="s">
        <v>578</v>
      </c>
      <c r="R83" s="26" t="s">
        <v>594</v>
      </c>
    </row>
    <row r="84" spans="1:19" s="20" customFormat="1">
      <c r="A84" s="25">
        <v>81</v>
      </c>
      <c r="B84" s="25" t="s">
        <v>360</v>
      </c>
      <c r="C84" s="26" t="s">
        <v>590</v>
      </c>
      <c r="D84" s="26" t="s">
        <v>153</v>
      </c>
      <c r="E84" s="26" t="s">
        <v>551</v>
      </c>
      <c r="F84" s="26" t="s">
        <v>570</v>
      </c>
      <c r="G84" s="26">
        <v>32</v>
      </c>
      <c r="H84" s="26"/>
      <c r="I84" s="26">
        <v>8</v>
      </c>
      <c r="J84" s="26"/>
      <c r="K84" s="26">
        <v>400</v>
      </c>
      <c r="L84" s="26">
        <v>400</v>
      </c>
      <c r="M84" s="26" t="s">
        <v>348</v>
      </c>
      <c r="N84" s="25" t="s">
        <v>580</v>
      </c>
      <c r="O84" s="26" t="s">
        <v>571</v>
      </c>
      <c r="P84" s="26" t="s">
        <v>355</v>
      </c>
      <c r="Q84" s="26" t="s">
        <v>156</v>
      </c>
      <c r="R84" s="26" t="s">
        <v>594</v>
      </c>
    </row>
    <row r="85" spans="1:19" s="20" customFormat="1">
      <c r="A85" s="25">
        <v>82</v>
      </c>
      <c r="B85" s="25" t="s">
        <v>360</v>
      </c>
      <c r="C85" s="26" t="s">
        <v>591</v>
      </c>
      <c r="D85" s="26" t="s">
        <v>153</v>
      </c>
      <c r="E85" s="26" t="s">
        <v>545</v>
      </c>
      <c r="F85" s="26" t="s">
        <v>583</v>
      </c>
      <c r="G85" s="26">
        <v>16</v>
      </c>
      <c r="H85" s="26"/>
      <c r="I85" s="26">
        <v>4</v>
      </c>
      <c r="J85" s="26"/>
      <c r="K85" s="26">
        <v>250</v>
      </c>
      <c r="L85" s="26">
        <v>250</v>
      </c>
      <c r="M85" s="26" t="s">
        <v>351</v>
      </c>
      <c r="N85" s="25" t="s">
        <v>581</v>
      </c>
      <c r="O85" s="26" t="s">
        <v>200</v>
      </c>
      <c r="P85" s="26" t="s">
        <v>494</v>
      </c>
      <c r="Q85" s="26" t="s">
        <v>156</v>
      </c>
      <c r="R85" s="26" t="s">
        <v>594</v>
      </c>
    </row>
    <row r="86" spans="1:19" s="20" customFormat="1">
      <c r="A86" s="25">
        <v>83</v>
      </c>
      <c r="B86" s="25" t="s">
        <v>574</v>
      </c>
      <c r="C86" s="26" t="s">
        <v>592</v>
      </c>
      <c r="D86" s="26" t="s">
        <v>153</v>
      </c>
      <c r="E86" s="26" t="s">
        <v>545</v>
      </c>
      <c r="F86" s="26" t="s">
        <v>577</v>
      </c>
      <c r="G86" s="26">
        <v>8</v>
      </c>
      <c r="H86" s="26"/>
      <c r="I86" s="26">
        <v>2</v>
      </c>
      <c r="J86" s="26"/>
      <c r="K86" s="26">
        <v>200</v>
      </c>
      <c r="L86" s="26">
        <v>200</v>
      </c>
      <c r="M86" s="26" t="s">
        <v>586</v>
      </c>
      <c r="N86" s="25" t="s">
        <v>575</v>
      </c>
      <c r="O86" s="26" t="s">
        <v>576</v>
      </c>
      <c r="P86" s="26" t="s">
        <v>355</v>
      </c>
      <c r="Q86" s="26" t="s">
        <v>156</v>
      </c>
      <c r="R86" s="26" t="s">
        <v>594</v>
      </c>
    </row>
    <row r="87" spans="1:19" ht="56.25" hidden="1">
      <c r="A87" s="25">
        <v>84</v>
      </c>
      <c r="B87" s="25" t="s">
        <v>352</v>
      </c>
      <c r="C87" s="26" t="s">
        <v>150</v>
      </c>
      <c r="D87" s="26" t="s">
        <v>125</v>
      </c>
      <c r="E87" s="26" t="s">
        <v>439</v>
      </c>
      <c r="F87" s="25" t="s">
        <v>434</v>
      </c>
      <c r="G87" s="27">
        <v>16</v>
      </c>
      <c r="H87" s="26">
        <v>2</v>
      </c>
      <c r="I87" s="27">
        <v>4</v>
      </c>
      <c r="J87" s="27">
        <f>H87*I87</f>
        <v>8</v>
      </c>
      <c r="K87" s="26" t="s">
        <v>151</v>
      </c>
      <c r="L87" s="26">
        <v>300</v>
      </c>
      <c r="M87" s="25" t="s">
        <v>559</v>
      </c>
      <c r="N87" s="25" t="s">
        <v>559</v>
      </c>
      <c r="O87" s="26"/>
      <c r="P87" s="25"/>
      <c r="Q87" s="26"/>
      <c r="R87" s="26" t="s">
        <v>431</v>
      </c>
    </row>
    <row r="88" spans="1:19" ht="56.25" hidden="1">
      <c r="A88" s="25">
        <v>85</v>
      </c>
      <c r="B88" s="25" t="s">
        <v>352</v>
      </c>
      <c r="C88" s="26" t="s">
        <v>158</v>
      </c>
      <c r="D88" s="26" t="s">
        <v>153</v>
      </c>
      <c r="E88" s="26" t="s">
        <v>440</v>
      </c>
      <c r="F88" s="25" t="s">
        <v>436</v>
      </c>
      <c r="G88" s="27">
        <v>12</v>
      </c>
      <c r="H88" s="26">
        <v>2</v>
      </c>
      <c r="I88" s="27">
        <v>4</v>
      </c>
      <c r="J88" s="27">
        <f>H88*I88</f>
        <v>8</v>
      </c>
      <c r="K88" s="26" t="s">
        <v>157</v>
      </c>
      <c r="L88" s="26">
        <v>100</v>
      </c>
      <c r="M88" s="25" t="s">
        <v>559</v>
      </c>
      <c r="N88" s="25" t="s">
        <v>559</v>
      </c>
      <c r="O88" s="26"/>
      <c r="P88" s="25"/>
      <c r="Q88" s="26"/>
      <c r="R88" s="26" t="s">
        <v>431</v>
      </c>
    </row>
    <row r="89" spans="1:19" ht="56.25" hidden="1">
      <c r="A89" s="25">
        <v>86</v>
      </c>
      <c r="B89" s="25" t="s">
        <v>360</v>
      </c>
      <c r="C89" s="29" t="s">
        <v>228</v>
      </c>
      <c r="D89" s="26" t="s">
        <v>125</v>
      </c>
      <c r="E89" s="26" t="s">
        <v>439</v>
      </c>
      <c r="F89" s="25" t="s">
        <v>229</v>
      </c>
      <c r="G89" s="27">
        <v>16</v>
      </c>
      <c r="H89" s="26">
        <v>2</v>
      </c>
      <c r="I89" s="27">
        <v>4</v>
      </c>
      <c r="J89" s="27">
        <f>H89*I89</f>
        <v>8</v>
      </c>
      <c r="K89" s="26" t="s">
        <v>151</v>
      </c>
      <c r="L89" s="26">
        <v>300</v>
      </c>
      <c r="M89" s="25" t="s">
        <v>559</v>
      </c>
      <c r="N89" s="25" t="s">
        <v>559</v>
      </c>
      <c r="O89" s="26"/>
      <c r="P89" s="25"/>
      <c r="Q89" s="26"/>
      <c r="R89" s="26" t="s">
        <v>431</v>
      </c>
    </row>
    <row r="90" spans="1:19" ht="56.25" hidden="1">
      <c r="A90" s="25">
        <v>87</v>
      </c>
      <c r="B90" s="25" t="s">
        <v>360</v>
      </c>
      <c r="C90" s="26" t="s">
        <v>233</v>
      </c>
      <c r="D90" s="26" t="s">
        <v>153</v>
      </c>
      <c r="E90" s="26" t="s">
        <v>440</v>
      </c>
      <c r="F90" s="25" t="s">
        <v>234</v>
      </c>
      <c r="G90" s="27">
        <v>12</v>
      </c>
      <c r="H90" s="26">
        <v>2</v>
      </c>
      <c r="I90" s="27">
        <v>4</v>
      </c>
      <c r="J90" s="27">
        <f>H90*I90</f>
        <v>8</v>
      </c>
      <c r="K90" s="26" t="s">
        <v>157</v>
      </c>
      <c r="L90" s="26">
        <v>100</v>
      </c>
      <c r="M90" s="25" t="s">
        <v>559</v>
      </c>
      <c r="N90" s="25" t="s">
        <v>559</v>
      </c>
      <c r="O90" s="26"/>
      <c r="P90" s="25"/>
      <c r="Q90" s="26"/>
      <c r="R90" s="26" t="s">
        <v>431</v>
      </c>
    </row>
    <row r="91" spans="1:19" ht="56.25" hidden="1">
      <c r="A91" s="25">
        <v>88</v>
      </c>
      <c r="B91" s="25" t="s">
        <v>360</v>
      </c>
      <c r="C91" s="26" t="s">
        <v>282</v>
      </c>
      <c r="D91" s="26" t="s">
        <v>153</v>
      </c>
      <c r="E91" s="25" t="s">
        <v>160</v>
      </c>
      <c r="F91" s="25" t="s">
        <v>283</v>
      </c>
      <c r="G91" s="27">
        <v>16</v>
      </c>
      <c r="H91" s="26">
        <v>2</v>
      </c>
      <c r="I91" s="27">
        <v>4</v>
      </c>
      <c r="J91" s="27">
        <f>H91*I91</f>
        <v>8</v>
      </c>
      <c r="K91" s="28">
        <v>200</v>
      </c>
      <c r="L91" s="28">
        <v>200</v>
      </c>
      <c r="M91" s="25" t="s">
        <v>559</v>
      </c>
      <c r="N91" s="25" t="s">
        <v>559</v>
      </c>
      <c r="O91" s="26"/>
      <c r="P91" s="25"/>
      <c r="Q91" s="26"/>
      <c r="R91" s="30" t="s">
        <v>431</v>
      </c>
    </row>
    <row r="92" spans="1:19" ht="78.75" hidden="1">
      <c r="A92" s="25">
        <v>89</v>
      </c>
      <c r="B92" s="25" t="s">
        <v>361</v>
      </c>
      <c r="C92" s="26" t="s">
        <v>328</v>
      </c>
      <c r="D92" s="26" t="s">
        <v>288</v>
      </c>
      <c r="E92" s="25" t="s">
        <v>329</v>
      </c>
      <c r="F92" s="25" t="s">
        <v>330</v>
      </c>
      <c r="G92" s="26">
        <v>10</v>
      </c>
      <c r="H92" s="25">
        <v>2</v>
      </c>
      <c r="I92" s="25">
        <v>4</v>
      </c>
      <c r="J92" s="25">
        <f>(H92*I92)</f>
        <v>8</v>
      </c>
      <c r="K92" s="25" t="s">
        <v>331</v>
      </c>
      <c r="L92" s="25">
        <v>150</v>
      </c>
      <c r="M92" s="25" t="s">
        <v>559</v>
      </c>
      <c r="N92" s="25" t="s">
        <v>559</v>
      </c>
      <c r="O92" s="26"/>
      <c r="P92" s="25"/>
      <c r="Q92" s="26"/>
      <c r="R92" s="25" t="s">
        <v>431</v>
      </c>
    </row>
    <row r="93" spans="1:19" ht="78.75" hidden="1">
      <c r="A93" s="25">
        <v>90</v>
      </c>
      <c r="B93" s="25" t="s">
        <v>361</v>
      </c>
      <c r="C93" s="25" t="s">
        <v>332</v>
      </c>
      <c r="D93" s="25" t="s">
        <v>153</v>
      </c>
      <c r="E93" s="25" t="s">
        <v>329</v>
      </c>
      <c r="F93" s="25" t="s">
        <v>333</v>
      </c>
      <c r="G93" s="25">
        <v>12</v>
      </c>
      <c r="H93" s="25">
        <v>2</v>
      </c>
      <c r="I93" s="25">
        <v>4</v>
      </c>
      <c r="J93" s="25">
        <f>(H93*I93)</f>
        <v>8</v>
      </c>
      <c r="K93" s="25" t="s">
        <v>334</v>
      </c>
      <c r="L93" s="25">
        <v>120</v>
      </c>
      <c r="M93" s="25" t="s">
        <v>559</v>
      </c>
      <c r="N93" s="25" t="s">
        <v>559</v>
      </c>
      <c r="O93" s="26"/>
      <c r="P93" s="25"/>
      <c r="Q93" s="26"/>
      <c r="R93" s="25" t="s">
        <v>431</v>
      </c>
    </row>
    <row r="94" spans="1:19" hidden="1">
      <c r="A94" s="25">
        <v>91</v>
      </c>
      <c r="B94" s="31" t="s">
        <v>360</v>
      </c>
      <c r="C94" s="32" t="s">
        <v>544</v>
      </c>
      <c r="D94" s="32" t="s">
        <v>153</v>
      </c>
      <c r="E94" s="31" t="s">
        <v>545</v>
      </c>
      <c r="F94" s="32" t="s">
        <v>546</v>
      </c>
      <c r="G94" s="32">
        <v>8</v>
      </c>
      <c r="H94" s="32"/>
      <c r="I94" s="32">
        <v>4</v>
      </c>
      <c r="J94" s="32"/>
      <c r="K94" s="26">
        <v>350</v>
      </c>
      <c r="L94" s="26">
        <v>350</v>
      </c>
      <c r="M94" s="25" t="s">
        <v>559</v>
      </c>
      <c r="N94" s="25" t="s">
        <v>559</v>
      </c>
      <c r="O94" s="26"/>
      <c r="P94" s="25"/>
      <c r="Q94" s="26"/>
      <c r="R94" s="32" t="s">
        <v>433</v>
      </c>
      <c r="S94" t="s">
        <v>547</v>
      </c>
    </row>
  </sheetData>
  <autoFilter ref="A3:R94"/>
  <mergeCells count="2">
    <mergeCell ref="A2:R2"/>
    <mergeCell ref="A1:R1"/>
  </mergeCells>
  <conditionalFormatting sqref="A4:R121">
    <cfRule type="expression" dxfId="14" priority="1">
      <formula>OR(($N4 = "Desligado"),($M4 = "Desligado"))</formula>
    </cfRule>
    <cfRule type="expression" dxfId="13" priority="2">
      <formula>AND(($D4 = "Físico"),($R4 = "Finep"))</formula>
    </cfRule>
    <cfRule type="expression" dxfId="12" priority="3">
      <formula>AND(($D4 = "Físico"),($R4 = "Primesys"))</formula>
    </cfRule>
    <cfRule type="expression" dxfId="11" priority="4">
      <formula>AND(($D4 = "Virtual"),($R4 = "Primesys"))</formula>
    </cfRule>
    <cfRule type="expression" dxfId="10" priority="5">
      <formula>AND(($D4 = "Virtual"),($R4 = "Finep"))</formula>
    </cfRule>
  </conditionalFormatting>
  <pageMargins left="0.511811024" right="0.511811024" top="0.78740157499999996" bottom="0.78740157499999996" header="0.31496062000000002" footer="0.31496062000000002"/>
  <pageSetup paperSize="8" scale="75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02"/>
  <sheetViews>
    <sheetView topLeftCell="A25" zoomScale="80" zoomScaleNormal="80" workbookViewId="0">
      <selection activeCell="A2" sqref="A2:J2"/>
    </sheetView>
  </sheetViews>
  <sheetFormatPr defaultRowHeight="15"/>
  <cols>
    <col min="1" max="1" width="9.42578125" style="23" customWidth="1"/>
    <col min="2" max="2" width="21.5703125" style="23" bestFit="1" customWidth="1"/>
    <col min="3" max="3" width="6.28515625" style="23" customWidth="1"/>
    <col min="4" max="4" width="17.140625" style="1" bestFit="1" customWidth="1"/>
    <col min="5" max="5" width="15.28515625" style="23" customWidth="1"/>
    <col min="6" max="6" width="21.28515625" style="1" bestFit="1" customWidth="1"/>
    <col min="7" max="7" width="21.42578125" style="23" bestFit="1" customWidth="1"/>
    <col min="8" max="8" width="38.42578125" style="1" customWidth="1"/>
    <col min="9" max="9" width="20.28515625" style="42" customWidth="1"/>
    <col min="10" max="10" width="30.42578125" style="1" customWidth="1"/>
    <col min="11" max="11" width="25" style="23" hidden="1" customWidth="1"/>
    <col min="12" max="12" width="13.5703125" style="24" hidden="1" customWidth="1"/>
  </cols>
  <sheetData>
    <row r="1" spans="1:12" s="15" customFormat="1" ht="21" customHeight="1">
      <c r="A1" s="45" t="s">
        <v>609</v>
      </c>
      <c r="B1" s="45"/>
      <c r="C1" s="45"/>
      <c r="D1" s="45"/>
      <c r="E1" s="45"/>
      <c r="F1" s="45"/>
      <c r="G1" s="45"/>
      <c r="H1" s="45"/>
      <c r="I1" s="45"/>
      <c r="J1" s="45"/>
      <c r="K1" s="44"/>
      <c r="L1" s="44"/>
    </row>
    <row r="2" spans="1:12" s="15" customFormat="1" ht="19.14999999999999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43"/>
      <c r="L2" s="43"/>
    </row>
    <row r="3" spans="1:12">
      <c r="A3" s="17" t="s">
        <v>111</v>
      </c>
      <c r="B3" s="17" t="s">
        <v>469</v>
      </c>
      <c r="C3" s="17" t="s">
        <v>419</v>
      </c>
      <c r="D3" s="18" t="s">
        <v>598</v>
      </c>
      <c r="E3" s="17" t="s">
        <v>470</v>
      </c>
      <c r="F3" s="18" t="s">
        <v>113</v>
      </c>
      <c r="G3" s="17" t="s">
        <v>112</v>
      </c>
      <c r="H3" s="18" t="s">
        <v>504</v>
      </c>
      <c r="I3" s="22" t="s">
        <v>353</v>
      </c>
      <c r="J3" s="22" t="s">
        <v>534</v>
      </c>
      <c r="K3" s="19" t="s">
        <v>593</v>
      </c>
      <c r="L3" s="21" t="s">
        <v>354</v>
      </c>
    </row>
    <row r="4" spans="1:12" hidden="1">
      <c r="A4" s="6" t="str">
        <f>'Ambiente Atual'!B4</f>
        <v>Produção</v>
      </c>
      <c r="B4" s="33" t="str">
        <f>'Ambiente Atual'!C4</f>
        <v>PS-DB1-PABO</v>
      </c>
      <c r="C4" s="34" t="str">
        <f>VLOOKUP($B4,'Ambiente Atual'!$C$4:$R$101,2,FALSE)</f>
        <v>Físico</v>
      </c>
      <c r="D4" s="34" t="str">
        <f>VLOOKUP($B4,'Ambiente Atual'!$C$4:$R$101,16,FALSE)</f>
        <v>Primesys</v>
      </c>
      <c r="E4" s="33" t="str">
        <f>VLOOKUP($B4,'Ambiente Atual'!$C$4:$R$101,11,FALSE)</f>
        <v>Desligado</v>
      </c>
      <c r="F4" s="34" t="str">
        <f>VLOOKUP($B4,'Ambiente Atual'!$C$4:$R$101,12,FALSE)</f>
        <v>Desligado</v>
      </c>
      <c r="G4" s="33" t="str">
        <f>VLOOKUP($B4,'Ambiente Atual'!$C$4:$R$101,13,FALSE)</f>
        <v>HRPRD</v>
      </c>
      <c r="H4" s="35" t="s">
        <v>91</v>
      </c>
      <c r="I4" s="40" t="s">
        <v>471</v>
      </c>
      <c r="J4" s="35" t="s">
        <v>200</v>
      </c>
      <c r="K4" s="36"/>
      <c r="L4" s="37"/>
    </row>
    <row r="5" spans="1:12" ht="24">
      <c r="A5" s="33" t="str">
        <f>'Ambiente Atual'!B5</f>
        <v>Produção</v>
      </c>
      <c r="B5" s="33" t="str">
        <f>'Ambiente Atual'!C5</f>
        <v>PS-DB2-PABO</v>
      </c>
      <c r="C5" s="34" t="str">
        <f>VLOOKUP($B5,'Ambiente Atual'!$C$4:$R$101,2,FALSE)</f>
        <v>Físico</v>
      </c>
      <c r="D5" s="34" t="str">
        <f>VLOOKUP($B5,'Ambiente Atual'!$C$4:$R$101,16,FALSE)</f>
        <v>Primesys</v>
      </c>
      <c r="E5" s="33" t="str">
        <f>VLOOKUP($B5,'Ambiente Atual'!$C$4:$R$101,11,FALSE)</f>
        <v>Banco de Dados</v>
      </c>
      <c r="F5" s="34" t="str">
        <f>VLOOKUP($B5,'Ambiente Atual'!$C$4:$R$101,12,FALSE)</f>
        <v>Peoplesoft Financeiro - FSCM</v>
      </c>
      <c r="G5" s="33" t="str">
        <f>VLOOKUP($B5,'Ambiente Atual'!$C$4:$R$101,13,FALSE)</f>
        <v>FSPRD</v>
      </c>
      <c r="H5" s="35" t="s">
        <v>91</v>
      </c>
      <c r="I5" s="40" t="s">
        <v>471</v>
      </c>
      <c r="J5" s="35" t="s">
        <v>200</v>
      </c>
      <c r="K5" s="36"/>
      <c r="L5" s="37"/>
    </row>
    <row r="6" spans="1:12">
      <c r="A6" s="33" t="str">
        <f>'Ambiente Atual'!B6</f>
        <v>Produção</v>
      </c>
      <c r="B6" s="33" t="str">
        <f>'Ambiente Atual'!C6</f>
        <v>PS-DB3-PABO</v>
      </c>
      <c r="C6" s="34" t="str">
        <f>VLOOKUP($B6,'Ambiente Atual'!$C$4:$R$101,2,FALSE)</f>
        <v>Físico</v>
      </c>
      <c r="D6" s="34" t="str">
        <f>VLOOKUP($B6,'Ambiente Atual'!$C$4:$R$101,16,FALSE)</f>
        <v>Primesys</v>
      </c>
      <c r="E6" s="33" t="str">
        <f>VLOOKUP($B6,'Ambiente Atual'!$C$4:$R$101,11,FALSE)</f>
        <v>Banco de Dados</v>
      </c>
      <c r="F6" s="34" t="str">
        <f>VLOOKUP($B6,'Ambiente Atual'!$C$4:$R$101,12,FALSE)</f>
        <v>ECM</v>
      </c>
      <c r="G6" s="33" t="str">
        <f>VLOOKUP($B6,'Ambiente Atual'!$C$4:$R$101,13,FALSE)</f>
        <v>ECPRD</v>
      </c>
      <c r="H6" s="35" t="s">
        <v>91</v>
      </c>
      <c r="I6" s="40" t="s">
        <v>471</v>
      </c>
      <c r="J6" s="35" t="s">
        <v>200</v>
      </c>
      <c r="K6" s="36"/>
      <c r="L6" s="37"/>
    </row>
    <row r="7" spans="1:12">
      <c r="A7" s="33" t="str">
        <f>'Ambiente Atual'!B7</f>
        <v>Produção</v>
      </c>
      <c r="B7" s="33" t="str">
        <f>'Ambiente Atual'!C7</f>
        <v>PS-DB4-PABO</v>
      </c>
      <c r="C7" s="34" t="str">
        <f>VLOOKUP($B7,'Ambiente Atual'!$C$4:$R$101,2,FALSE)</f>
        <v>Físico</v>
      </c>
      <c r="D7" s="34" t="str">
        <f>VLOOKUP($B7,'Ambiente Atual'!$C$4:$R$101,16,FALSE)</f>
        <v>Primesys</v>
      </c>
      <c r="E7" s="33" t="str">
        <f>VLOOKUP($B7,'Ambiente Atual'!$C$4:$R$101,11,FALSE)</f>
        <v>Banco de Dados</v>
      </c>
      <c r="F7" s="34" t="str">
        <f>VLOOKUP($B7,'Ambiente Atual'!$C$4:$R$101,12,FALSE)</f>
        <v>Hyperion</v>
      </c>
      <c r="G7" s="33" t="str">
        <f>VLOOKUP($B7,'Ambiente Atual'!$C$4:$R$101,13,FALSE)</f>
        <v>HYPRD</v>
      </c>
      <c r="H7" s="35" t="s">
        <v>91</v>
      </c>
      <c r="I7" s="40" t="s">
        <v>471</v>
      </c>
      <c r="J7" s="35" t="s">
        <v>200</v>
      </c>
      <c r="K7" s="36"/>
      <c r="L7" s="37"/>
    </row>
    <row r="8" spans="1:12">
      <c r="A8" s="33" t="str">
        <f>'Ambiente Atual'!B8</f>
        <v>Produção</v>
      </c>
      <c r="B8" s="33" t="str">
        <f>'Ambiente Atual'!C8</f>
        <v>PS-DB5-PABO</v>
      </c>
      <c r="C8" s="34" t="str">
        <f>VLOOKUP($B8,'Ambiente Atual'!$C$4:$R$101,2,FALSE)</f>
        <v>Físico</v>
      </c>
      <c r="D8" s="34" t="str">
        <f>VLOOKUP($B8,'Ambiente Atual'!$C$4:$R$101,16,FALSE)</f>
        <v>Primesys</v>
      </c>
      <c r="E8" s="33" t="str">
        <f>VLOOKUP($B8,'Ambiente Atual'!$C$4:$R$101,11,FALSE)</f>
        <v>Banco de Dados</v>
      </c>
      <c r="F8" s="34" t="str">
        <f>VLOOKUP($B8,'Ambiente Atual'!$C$4:$R$101,12,FALSE)</f>
        <v>Mastersaf</v>
      </c>
      <c r="G8" s="33" t="str">
        <f>VLOOKUP($B8,'Ambiente Atual'!$C$4:$R$101,13,FALSE)</f>
        <v>MSPRD</v>
      </c>
      <c r="H8" s="35" t="s">
        <v>91</v>
      </c>
      <c r="I8" s="40" t="s">
        <v>503</v>
      </c>
      <c r="J8" s="35" t="s">
        <v>200</v>
      </c>
      <c r="K8" s="36"/>
      <c r="L8" s="37">
        <v>44022</v>
      </c>
    </row>
    <row r="9" spans="1:12">
      <c r="A9" s="33" t="str">
        <f>'Ambiente Atual'!B9</f>
        <v>Produção</v>
      </c>
      <c r="B9" s="33" t="str">
        <f>'Ambiente Atual'!C9</f>
        <v>PS-DB6-PABO</v>
      </c>
      <c r="C9" s="34" t="str">
        <f>VLOOKUP($B9,'Ambiente Atual'!$C$4:$R$101,2,FALSE)</f>
        <v>Físico</v>
      </c>
      <c r="D9" s="34" t="str">
        <f>VLOOKUP($B9,'Ambiente Atual'!$C$4:$R$101,16,FALSE)</f>
        <v>Primesys</v>
      </c>
      <c r="E9" s="33" t="str">
        <f>VLOOKUP($B9,'Ambiente Atual'!$C$4:$R$101,11,FALSE)</f>
        <v>Banco de Dados</v>
      </c>
      <c r="F9" s="34" t="str">
        <f>VLOOKUP($B9,'Ambiente Atual'!$C$4:$R$101,12,FALSE)</f>
        <v>Nexo/ODI</v>
      </c>
      <c r="G9" s="33" t="str">
        <f>VLOOKUP($B9,'Ambiente Atual'!$C$4:$R$101,13,FALSE)</f>
        <v>NXPRD/ODPRD</v>
      </c>
      <c r="H9" s="35" t="s">
        <v>91</v>
      </c>
      <c r="I9" s="41" t="s">
        <v>605</v>
      </c>
      <c r="J9" s="35" t="s">
        <v>200</v>
      </c>
      <c r="K9" s="36"/>
      <c r="L9" s="37">
        <v>43850</v>
      </c>
    </row>
    <row r="10" spans="1:12">
      <c r="A10" s="33" t="str">
        <f>'Ambiente Atual'!B10</f>
        <v>Produção</v>
      </c>
      <c r="B10" s="33" t="str">
        <f>'Ambiente Atual'!C10</f>
        <v>VS-AP11-PABO</v>
      </c>
      <c r="C10" s="34" t="str">
        <f>VLOOKUP($B10,'Ambiente Atual'!$C$4:$R$101,2,FALSE)</f>
        <v>Virtual</v>
      </c>
      <c r="D10" s="34" t="str">
        <f>VLOOKUP($B10,'Ambiente Atual'!$C$4:$R$101,16,FALSE)</f>
        <v>Primesys</v>
      </c>
      <c r="E10" s="33" t="str">
        <f>VLOOKUP($B10,'Ambiente Atual'!$C$4:$R$101,11,FALSE)</f>
        <v>ECF</v>
      </c>
      <c r="F10" s="34" t="str">
        <f>VLOOKUP($B10,'Ambiente Atual'!$C$4:$R$101,12,FALSE)</f>
        <v>ECF - Aplicação</v>
      </c>
      <c r="G10" s="33" t="str">
        <f>VLOOKUP($B10,'Ambiente Atual'!$C$4:$R$101,13,FALSE)</f>
        <v>ECF</v>
      </c>
      <c r="H10" s="35" t="s">
        <v>489</v>
      </c>
      <c r="I10" s="40" t="s">
        <v>602</v>
      </c>
      <c r="J10" s="35" t="s">
        <v>200</v>
      </c>
      <c r="K10" s="36"/>
      <c r="L10" s="37">
        <v>44022</v>
      </c>
    </row>
    <row r="11" spans="1:12" ht="28.9" hidden="1" customHeight="1">
      <c r="A11" s="33" t="str">
        <f>'Ambiente Atual'!B11</f>
        <v>Produção</v>
      </c>
      <c r="B11" s="33" t="str">
        <f>'Ambiente Atual'!C11</f>
        <v>VS-AP1-PABO</v>
      </c>
      <c r="C11" s="34" t="str">
        <f>VLOOKUP($B11,'Ambiente Atual'!$C$4:$R$101,2,FALSE)</f>
        <v>Virtual</v>
      </c>
      <c r="D11" s="34" t="str">
        <f>VLOOKUP($B11,'Ambiente Atual'!$C$4:$R$101,16,FALSE)</f>
        <v>Primesys</v>
      </c>
      <c r="E11" s="33" t="str">
        <f>VLOOKUP($B11,'Ambiente Atual'!$C$4:$R$101,11,FALSE)</f>
        <v>Desligado</v>
      </c>
      <c r="F11" s="34" t="str">
        <f>VLOOKUP($B11,'Ambiente Atual'!$C$4:$R$101,12,FALSE)</f>
        <v>Desligado</v>
      </c>
      <c r="G11" s="33" t="str">
        <f>VLOOKUP($B11,'Ambiente Atual'!$C$4:$R$101,13,FALSE)</f>
        <v>HRPRD</v>
      </c>
      <c r="H11" s="35" t="s">
        <v>482</v>
      </c>
      <c r="I11" s="64" t="s">
        <v>495</v>
      </c>
      <c r="J11" s="64" t="s">
        <v>506</v>
      </c>
      <c r="K11" s="64"/>
      <c r="L11" s="37">
        <v>43837</v>
      </c>
    </row>
    <row r="12" spans="1:12" hidden="1">
      <c r="A12" s="33" t="str">
        <f>'Ambiente Atual'!B12</f>
        <v>Produção</v>
      </c>
      <c r="B12" s="33" t="str">
        <f>'Ambiente Atual'!C12</f>
        <v>VS-AP2-PABO</v>
      </c>
      <c r="C12" s="34" t="str">
        <f>VLOOKUP($B12,'Ambiente Atual'!$C$4:$R$101,2,FALSE)</f>
        <v>Virtual</v>
      </c>
      <c r="D12" s="34" t="str">
        <f>VLOOKUP($B12,'Ambiente Atual'!$C$4:$R$101,16,FALSE)</f>
        <v>Primesys</v>
      </c>
      <c r="E12" s="33" t="str">
        <f>VLOOKUP($B12,'Ambiente Atual'!$C$4:$R$101,11,FALSE)</f>
        <v>Desligado</v>
      </c>
      <c r="F12" s="34" t="str">
        <f>VLOOKUP($B12,'Ambiente Atual'!$C$4:$R$101,12,FALSE)</f>
        <v>Desligado</v>
      </c>
      <c r="G12" s="33" t="str">
        <f>VLOOKUP($B12,'Ambiente Atual'!$C$4:$R$101,13,FALSE)</f>
        <v>HRPRD</v>
      </c>
      <c r="H12" s="35" t="s">
        <v>483</v>
      </c>
      <c r="I12" s="64"/>
      <c r="J12" s="64"/>
      <c r="K12" s="64"/>
      <c r="L12" s="37">
        <v>43837</v>
      </c>
    </row>
    <row r="13" spans="1:12" hidden="1">
      <c r="A13" s="33" t="str">
        <f>'Ambiente Atual'!B13</f>
        <v>Produção</v>
      </c>
      <c r="B13" s="33" t="str">
        <f>'Ambiente Atual'!C13</f>
        <v>VS-WB1-PABO</v>
      </c>
      <c r="C13" s="34" t="str">
        <f>VLOOKUP($B13,'Ambiente Atual'!$C$4:$R$101,2,FALSE)</f>
        <v>Virtual</v>
      </c>
      <c r="D13" s="34" t="str">
        <f>VLOOKUP($B13,'Ambiente Atual'!$C$4:$R$101,16,FALSE)</f>
        <v>Primesys</v>
      </c>
      <c r="E13" s="33" t="str">
        <f>VLOOKUP($B13,'Ambiente Atual'!$C$4:$R$101,11,FALSE)</f>
        <v>Desligado</v>
      </c>
      <c r="F13" s="34" t="str">
        <f>VLOOKUP($B13,'Ambiente Atual'!$C$4:$R$101,12,FALSE)</f>
        <v>Desligado</v>
      </c>
      <c r="G13" s="33" t="str">
        <f>VLOOKUP($B13,'Ambiente Atual'!$C$4:$R$101,13,FALSE)</f>
        <v>HRPRD</v>
      </c>
      <c r="H13" s="35" t="s">
        <v>484</v>
      </c>
      <c r="I13" s="64"/>
      <c r="J13" s="64"/>
      <c r="K13" s="64"/>
      <c r="L13" s="37">
        <v>43837</v>
      </c>
    </row>
    <row r="14" spans="1:12" hidden="1">
      <c r="A14" s="33" t="str">
        <f>'Ambiente Atual'!B14</f>
        <v>Produção</v>
      </c>
      <c r="B14" s="33" t="str">
        <f>'Ambiente Atual'!C14</f>
        <v>VS-WB2-PABO</v>
      </c>
      <c r="C14" s="34" t="str">
        <f>VLOOKUP($B14,'Ambiente Atual'!$C$4:$R$101,2,FALSE)</f>
        <v>Virtual</v>
      </c>
      <c r="D14" s="34" t="str">
        <f>VLOOKUP($B14,'Ambiente Atual'!$C$4:$R$101,16,FALSE)</f>
        <v>Primesys</v>
      </c>
      <c r="E14" s="33" t="str">
        <f>VLOOKUP($B14,'Ambiente Atual'!$C$4:$R$101,11,FALSE)</f>
        <v>Desligado</v>
      </c>
      <c r="F14" s="34" t="str">
        <f>VLOOKUP($B14,'Ambiente Atual'!$C$4:$R$101,12,FALSE)</f>
        <v>Desligado</v>
      </c>
      <c r="G14" s="33" t="str">
        <f>VLOOKUP($B14,'Ambiente Atual'!$C$4:$R$101,13,FALSE)</f>
        <v>HRPRD</v>
      </c>
      <c r="H14" s="35" t="s">
        <v>485</v>
      </c>
      <c r="I14" s="64"/>
      <c r="J14" s="64"/>
      <c r="K14" s="64"/>
      <c r="L14" s="37">
        <v>43837</v>
      </c>
    </row>
    <row r="15" spans="1:12" hidden="1">
      <c r="A15" s="33" t="str">
        <f>'Ambiente Atual'!B15</f>
        <v>Produção</v>
      </c>
      <c r="B15" s="33" t="str">
        <f>'Ambiente Atual'!C15</f>
        <v>VS-PS1-PABO</v>
      </c>
      <c r="C15" s="34" t="str">
        <f>VLOOKUP($B15,'Ambiente Atual'!$C$4:$R$101,2,FALSE)</f>
        <v>Virtual</v>
      </c>
      <c r="D15" s="34" t="str">
        <f>VLOOKUP($B15,'Ambiente Atual'!$C$4:$R$101,16,FALSE)</f>
        <v>Primesys</v>
      </c>
      <c r="E15" s="33" t="str">
        <f>VLOOKUP($B15,'Ambiente Atual'!$C$4:$R$101,11,FALSE)</f>
        <v>Desligado</v>
      </c>
      <c r="F15" s="34" t="str">
        <f>VLOOKUP($B15,'Ambiente Atual'!$C$4:$R$101,12,FALSE)</f>
        <v>Desligado</v>
      </c>
      <c r="G15" s="33" t="str">
        <f>VLOOKUP($B15,'Ambiente Atual'!$C$4:$R$101,13,FALSE)</f>
        <v>HRPRD</v>
      </c>
      <c r="H15" s="35" t="s">
        <v>486</v>
      </c>
      <c r="I15" s="64"/>
      <c r="J15" s="64"/>
      <c r="K15" s="64"/>
      <c r="L15" s="37">
        <v>43837</v>
      </c>
    </row>
    <row r="16" spans="1:12" ht="28.9" customHeight="1">
      <c r="A16" s="33" t="str">
        <f>'Ambiente Atual'!B16</f>
        <v>Produção</v>
      </c>
      <c r="B16" s="33" t="str">
        <f>'Ambiente Atual'!C16</f>
        <v>VS-AP3-PABO</v>
      </c>
      <c r="C16" s="34" t="str">
        <f>VLOOKUP($B16,'Ambiente Atual'!$C$4:$R$101,2,FALSE)</f>
        <v>Virtual</v>
      </c>
      <c r="D16" s="34" t="str">
        <f>VLOOKUP($B16,'Ambiente Atual'!$C$4:$R$101,16,FALSE)</f>
        <v>Primesys</v>
      </c>
      <c r="E16" s="33" t="str">
        <f>VLOOKUP($B16,'Ambiente Atual'!$C$4:$R$101,11,FALSE)</f>
        <v>Peoplesoft FSCM</v>
      </c>
      <c r="F16" s="34" t="str">
        <f>VLOOKUP($B16,'Ambiente Atual'!$C$4:$R$101,12,FALSE)</f>
        <v>Psoft FSCM - Aplicação</v>
      </c>
      <c r="G16" s="33" t="str">
        <f>VLOOKUP($B16,'Ambiente Atual'!$C$4:$R$101,13,FALSE)</f>
        <v>FSPRD</v>
      </c>
      <c r="H16" s="35" t="s">
        <v>482</v>
      </c>
      <c r="I16" s="64" t="s">
        <v>510</v>
      </c>
      <c r="J16" s="64" t="s">
        <v>507</v>
      </c>
      <c r="K16" s="65"/>
      <c r="L16" s="37">
        <v>43837</v>
      </c>
    </row>
    <row r="17" spans="1:12">
      <c r="A17" s="33" t="str">
        <f>'Ambiente Atual'!B17</f>
        <v>Produção</v>
      </c>
      <c r="B17" s="33" t="str">
        <f>'Ambiente Atual'!C17</f>
        <v>VS-AP4-PABO</v>
      </c>
      <c r="C17" s="34" t="str">
        <f>VLOOKUP($B17,'Ambiente Atual'!$C$4:$R$101,2,FALSE)</f>
        <v>Virtual</v>
      </c>
      <c r="D17" s="34" t="str">
        <f>VLOOKUP($B17,'Ambiente Atual'!$C$4:$R$101,16,FALSE)</f>
        <v>Primesys</v>
      </c>
      <c r="E17" s="33" t="str">
        <f>VLOOKUP($B17,'Ambiente Atual'!$C$4:$R$101,11,FALSE)</f>
        <v>Peoplesoft FSCM</v>
      </c>
      <c r="F17" s="34" t="str">
        <f>VLOOKUP($B17,'Ambiente Atual'!$C$4:$R$101,12,FALSE)</f>
        <v>Psoft FSCM - Aplicação</v>
      </c>
      <c r="G17" s="33" t="str">
        <f>VLOOKUP($B17,'Ambiente Atual'!$C$4:$R$101,13,FALSE)</f>
        <v>FSPRD</v>
      </c>
      <c r="H17" s="35" t="s">
        <v>483</v>
      </c>
      <c r="I17" s="64"/>
      <c r="J17" s="64"/>
      <c r="K17" s="65"/>
      <c r="L17" s="37">
        <v>43837</v>
      </c>
    </row>
    <row r="18" spans="1:12">
      <c r="A18" s="33" t="str">
        <f>'Ambiente Atual'!B18</f>
        <v>Produção</v>
      </c>
      <c r="B18" s="33" t="str">
        <f>'Ambiente Atual'!C18</f>
        <v>VS-WB3-PABO</v>
      </c>
      <c r="C18" s="34" t="str">
        <f>VLOOKUP($B18,'Ambiente Atual'!$C$4:$R$101,2,FALSE)</f>
        <v>Virtual</v>
      </c>
      <c r="D18" s="34" t="str">
        <f>VLOOKUP($B18,'Ambiente Atual'!$C$4:$R$101,16,FALSE)</f>
        <v>Primesys</v>
      </c>
      <c r="E18" s="33" t="str">
        <f>VLOOKUP($B18,'Ambiente Atual'!$C$4:$R$101,11,FALSE)</f>
        <v>Peoplesoft FSCM</v>
      </c>
      <c r="F18" s="34" t="str">
        <f>VLOOKUP($B18,'Ambiente Atual'!$C$4:$R$101,12,FALSE)</f>
        <v>Psoft FSCM - Webserver</v>
      </c>
      <c r="G18" s="33" t="str">
        <f>VLOOKUP($B18,'Ambiente Atual'!$C$4:$R$101,13,FALSE)</f>
        <v>FSPRD</v>
      </c>
      <c r="H18" s="35" t="s">
        <v>484</v>
      </c>
      <c r="I18" s="64"/>
      <c r="J18" s="64"/>
      <c r="K18" s="65"/>
      <c r="L18" s="37">
        <v>43837</v>
      </c>
    </row>
    <row r="19" spans="1:12">
      <c r="A19" s="33" t="str">
        <f>'Ambiente Atual'!B19</f>
        <v>Produção</v>
      </c>
      <c r="B19" s="33" t="str">
        <f>'Ambiente Atual'!C19</f>
        <v>VS-WB4-PABO</v>
      </c>
      <c r="C19" s="34" t="str">
        <f>VLOOKUP($B19,'Ambiente Atual'!$C$4:$R$101,2,FALSE)</f>
        <v>Virtual</v>
      </c>
      <c r="D19" s="34" t="str">
        <f>VLOOKUP($B19,'Ambiente Atual'!$C$4:$R$101,16,FALSE)</f>
        <v>Primesys</v>
      </c>
      <c r="E19" s="33" t="str">
        <f>VLOOKUP($B19,'Ambiente Atual'!$C$4:$R$101,11,FALSE)</f>
        <v>Peoplesoft FSCM</v>
      </c>
      <c r="F19" s="34" t="str">
        <f>VLOOKUP($B19,'Ambiente Atual'!$C$4:$R$101,12,FALSE)</f>
        <v>Psoft FSCM - Webserver</v>
      </c>
      <c r="G19" s="33" t="str">
        <f>VLOOKUP($B19,'Ambiente Atual'!$C$4:$R$101,13,FALSE)</f>
        <v>FSPRD</v>
      </c>
      <c r="H19" s="35" t="s">
        <v>485</v>
      </c>
      <c r="I19" s="64"/>
      <c r="J19" s="64"/>
      <c r="K19" s="65"/>
      <c r="L19" s="37">
        <v>43837</v>
      </c>
    </row>
    <row r="20" spans="1:12">
      <c r="A20" s="33" t="str">
        <f>'Ambiente Atual'!B20</f>
        <v>Produção</v>
      </c>
      <c r="B20" s="33" t="str">
        <f>'Ambiente Atual'!C20</f>
        <v>VS-PS2-PABO</v>
      </c>
      <c r="C20" s="34" t="str">
        <f>VLOOKUP($B20,'Ambiente Atual'!$C$4:$R$101,2,FALSE)</f>
        <v>Virtual</v>
      </c>
      <c r="D20" s="34" t="str">
        <f>VLOOKUP($B20,'Ambiente Atual'!$C$4:$R$101,16,FALSE)</f>
        <v>Primesys</v>
      </c>
      <c r="E20" s="33" t="str">
        <f>VLOOKUP($B20,'Ambiente Atual'!$C$4:$R$101,11,FALSE)</f>
        <v>Peoplesoft FSCM</v>
      </c>
      <c r="F20" s="34" t="str">
        <f>VLOOKUP($B20,'Ambiente Atual'!$C$4:$R$101,12,FALSE)</f>
        <v>Psoft FSCM - Processo</v>
      </c>
      <c r="G20" s="33" t="str">
        <f>VLOOKUP($B20,'Ambiente Atual'!$C$4:$R$101,13,FALSE)</f>
        <v>FSPRD</v>
      </c>
      <c r="H20" s="35" t="s">
        <v>486</v>
      </c>
      <c r="I20" s="64"/>
      <c r="J20" s="64"/>
      <c r="K20" s="65"/>
      <c r="L20" s="37">
        <v>43837</v>
      </c>
    </row>
    <row r="21" spans="1:12" ht="35.25">
      <c r="A21" s="33" t="str">
        <f>'Ambiente Atual'!B21</f>
        <v>Produção</v>
      </c>
      <c r="B21" s="33" t="str">
        <f>'Ambiente Atual'!C21</f>
        <v>VS-AP7-PABO</v>
      </c>
      <c r="C21" s="34" t="str">
        <f>VLOOKUP($B21,'Ambiente Atual'!$C$4:$R$101,2,FALSE)</f>
        <v>Virtual</v>
      </c>
      <c r="D21" s="34" t="str">
        <f>VLOOKUP($B21,'Ambiente Atual'!$C$4:$R$101,16,FALSE)</f>
        <v>Primesys</v>
      </c>
      <c r="E21" s="33" t="str">
        <f>VLOOKUP($B21,'Ambiente Atual'!$C$4:$R$101,11,FALSE)</f>
        <v>ECM</v>
      </c>
      <c r="F21" s="34" t="str">
        <f>VLOOKUP($B21,'Ambiente Atual'!$C$4:$R$101,12,FALSE)</f>
        <v>ECM - Aplicação</v>
      </c>
      <c r="G21" s="33" t="str">
        <f>VLOOKUP($B21,'Ambiente Atual'!$C$4:$R$101,13,FALSE)</f>
        <v>ECPRD</v>
      </c>
      <c r="H21" s="35" t="s">
        <v>537</v>
      </c>
      <c r="I21" s="40" t="s">
        <v>358</v>
      </c>
      <c r="J21" s="35" t="s">
        <v>200</v>
      </c>
      <c r="K21" s="36">
        <v>0</v>
      </c>
      <c r="L21" s="37">
        <v>43837</v>
      </c>
    </row>
    <row r="22" spans="1:12" ht="35.25">
      <c r="A22" s="33" t="str">
        <f>'Ambiente Atual'!B22</f>
        <v>Produção</v>
      </c>
      <c r="B22" s="33" t="str">
        <f>'Ambiente Atual'!C22</f>
        <v>VS-AP8-PABO</v>
      </c>
      <c r="C22" s="34" t="str">
        <f>VLOOKUP($B22,'Ambiente Atual'!$C$4:$R$101,2,FALSE)</f>
        <v>Virtual</v>
      </c>
      <c r="D22" s="34" t="str">
        <f>VLOOKUP($B22,'Ambiente Atual'!$C$4:$R$101,16,FALSE)</f>
        <v>Primesys</v>
      </c>
      <c r="E22" s="33" t="str">
        <f>VLOOKUP($B22,'Ambiente Atual'!$C$4:$R$101,11,FALSE)</f>
        <v>ECM</v>
      </c>
      <c r="F22" s="34" t="str">
        <f>VLOOKUP($B22,'Ambiente Atual'!$C$4:$R$101,12,FALSE)</f>
        <v>ECM - Aplicação</v>
      </c>
      <c r="G22" s="33" t="str">
        <f>VLOOKUP($B22,'Ambiente Atual'!$C$4:$R$101,13,FALSE)</f>
        <v>ECPRD</v>
      </c>
      <c r="H22" s="35" t="s">
        <v>538</v>
      </c>
      <c r="I22" s="40">
        <v>0</v>
      </c>
      <c r="J22" s="35" t="s">
        <v>200</v>
      </c>
      <c r="K22" s="36">
        <v>0</v>
      </c>
      <c r="L22" s="37">
        <v>43837</v>
      </c>
    </row>
    <row r="23" spans="1:12" ht="35.25">
      <c r="A23" s="33" t="str">
        <f>'Ambiente Atual'!B23</f>
        <v>Produção</v>
      </c>
      <c r="B23" s="33" t="str">
        <f>'Ambiente Atual'!C23</f>
        <v>VS-WB7-PABO</v>
      </c>
      <c r="C23" s="34" t="str">
        <f>VLOOKUP($B23,'Ambiente Atual'!$C$4:$R$101,2,FALSE)</f>
        <v>Virtual</v>
      </c>
      <c r="D23" s="34" t="str">
        <f>VLOOKUP($B23,'Ambiente Atual'!$C$4:$R$101,16,FALSE)</f>
        <v>Primesys</v>
      </c>
      <c r="E23" s="33" t="str">
        <f>VLOOKUP($B23,'Ambiente Atual'!$C$4:$R$101,11,FALSE)</f>
        <v>ECM</v>
      </c>
      <c r="F23" s="34" t="str">
        <f>VLOOKUP($B23,'Ambiente Atual'!$C$4:$R$101,12,FALSE)</f>
        <v>ECM - Webserver</v>
      </c>
      <c r="G23" s="33" t="str">
        <f>VLOOKUP($B23,'Ambiente Atual'!$C$4:$R$101,13,FALSE)</f>
        <v>ECPRD</v>
      </c>
      <c r="H23" s="35" t="s">
        <v>535</v>
      </c>
      <c r="I23" s="40">
        <v>0</v>
      </c>
      <c r="J23" s="35" t="s">
        <v>200</v>
      </c>
      <c r="K23" s="36">
        <v>0</v>
      </c>
      <c r="L23" s="37">
        <v>43837</v>
      </c>
    </row>
    <row r="24" spans="1:12" ht="35.25">
      <c r="A24" s="33" t="str">
        <f>'Ambiente Atual'!B24</f>
        <v>Produção</v>
      </c>
      <c r="B24" s="33" t="str">
        <f>'Ambiente Atual'!C24</f>
        <v>VS-WB8-PABO</v>
      </c>
      <c r="C24" s="34" t="str">
        <f>VLOOKUP($B24,'Ambiente Atual'!$C$4:$R$101,2,FALSE)</f>
        <v>Virtual</v>
      </c>
      <c r="D24" s="34" t="str">
        <f>VLOOKUP($B24,'Ambiente Atual'!$C$4:$R$101,16,FALSE)</f>
        <v>Primesys</v>
      </c>
      <c r="E24" s="33" t="str">
        <f>VLOOKUP($B24,'Ambiente Atual'!$C$4:$R$101,11,FALSE)</f>
        <v>ECM</v>
      </c>
      <c r="F24" s="34" t="str">
        <f>VLOOKUP($B24,'Ambiente Atual'!$C$4:$R$101,12,FALSE)</f>
        <v>ECM - Webserver</v>
      </c>
      <c r="G24" s="33" t="str">
        <f>VLOOKUP($B24,'Ambiente Atual'!$C$4:$R$101,13,FALSE)</f>
        <v>ECPRD</v>
      </c>
      <c r="H24" s="35" t="s">
        <v>536</v>
      </c>
      <c r="I24" s="40">
        <v>0</v>
      </c>
      <c r="J24" s="35" t="s">
        <v>200</v>
      </c>
      <c r="K24" s="36">
        <v>0</v>
      </c>
      <c r="L24" s="37">
        <v>43837</v>
      </c>
    </row>
    <row r="25" spans="1:12" ht="24">
      <c r="A25" s="33" t="str">
        <f>'Ambiente Atual'!B25</f>
        <v>Produção</v>
      </c>
      <c r="B25" s="33" t="str">
        <f>'Ambiente Atual'!C25</f>
        <v>VS-PS4-PABO</v>
      </c>
      <c r="C25" s="34" t="str">
        <f>VLOOKUP($B25,'Ambiente Atual'!$C$4:$R$101,2,FALSE)</f>
        <v>Virtual</v>
      </c>
      <c r="D25" s="34" t="str">
        <f>VLOOKUP($B25,'Ambiente Atual'!$C$4:$R$101,16,FALSE)</f>
        <v>Primesys</v>
      </c>
      <c r="E25" s="33" t="str">
        <f>VLOOKUP($B25,'Ambiente Atual'!$C$4:$R$101,11,FALSE)</f>
        <v>ECM</v>
      </c>
      <c r="F25" s="34" t="str">
        <f>VLOOKUP($B25,'Ambiente Atual'!$C$4:$R$101,12,FALSE)</f>
        <v>ECM - Processo</v>
      </c>
      <c r="G25" s="33" t="str">
        <f>VLOOKUP($B25,'Ambiente Atual'!$C$4:$R$101,13,FALSE)</f>
        <v>ECPRD</v>
      </c>
      <c r="H25" s="35" t="s">
        <v>505</v>
      </c>
      <c r="I25" s="40">
        <v>0</v>
      </c>
      <c r="J25" s="35" t="s">
        <v>200</v>
      </c>
      <c r="K25" s="36">
        <v>0</v>
      </c>
      <c r="L25" s="37">
        <v>43837</v>
      </c>
    </row>
    <row r="26" spans="1:12" ht="80.25">
      <c r="A26" s="33" t="str">
        <f>'Ambiente Atual'!B26</f>
        <v>Produção</v>
      </c>
      <c r="B26" s="33" t="str">
        <f>'Ambiente Atual'!C26</f>
        <v>VS-AP5-PABO</v>
      </c>
      <c r="C26" s="34" t="str">
        <f>VLOOKUP($B26,'Ambiente Atual'!$C$4:$R$101,2,FALSE)</f>
        <v>Virtual</v>
      </c>
      <c r="D26" s="34" t="str">
        <f>VLOOKUP($B26,'Ambiente Atual'!$C$4:$R$101,16,FALSE)</f>
        <v>Primesys</v>
      </c>
      <c r="E26" s="33" t="str">
        <f>VLOOKUP($B26,'Ambiente Atual'!$C$4:$R$101,11,FALSE)</f>
        <v>Hyperion</v>
      </c>
      <c r="F26" s="34" t="str">
        <f>VLOOKUP($B26,'Ambiente Atual'!$C$4:$R$101,12,FALSE)</f>
        <v>Hyperion - Aplicação - Planning</v>
      </c>
      <c r="G26" s="33" t="str">
        <f>VLOOKUP($B26,'Ambiente Atual'!$C$4:$R$101,13,FALSE)</f>
        <v>HYPRD</v>
      </c>
      <c r="H26" s="35" t="s">
        <v>496</v>
      </c>
      <c r="I26" s="40" t="s">
        <v>497</v>
      </c>
      <c r="J26" s="35" t="s">
        <v>200</v>
      </c>
      <c r="K26" s="36">
        <v>0</v>
      </c>
      <c r="L26" s="37">
        <v>43837</v>
      </c>
    </row>
    <row r="27" spans="1:12" ht="24">
      <c r="A27" s="33" t="str">
        <f>'Ambiente Atual'!B27</f>
        <v>Produção</v>
      </c>
      <c r="B27" s="33" t="str">
        <f>'Ambiente Atual'!C27</f>
        <v>VS-AP6-PABO</v>
      </c>
      <c r="C27" s="34" t="str">
        <f>VLOOKUP($B27,'Ambiente Atual'!$C$4:$R$101,2,FALSE)</f>
        <v>Virtual</v>
      </c>
      <c r="D27" s="34" t="str">
        <f>VLOOKUP($B27,'Ambiente Atual'!$C$4:$R$101,16,FALSE)</f>
        <v>Primesys</v>
      </c>
      <c r="E27" s="33" t="str">
        <f>VLOOKUP($B27,'Ambiente Atual'!$C$4:$R$101,11,FALSE)</f>
        <v>Hyperion</v>
      </c>
      <c r="F27" s="34" t="str">
        <f>VLOOKUP($B27,'Ambiente Atual'!$C$4:$R$101,12,FALSE)</f>
        <v>Hyperion - Aplicação - FDM</v>
      </c>
      <c r="G27" s="33" t="str">
        <f>VLOOKUP($B27,'Ambiente Atual'!$C$4:$R$101,13,FALSE)</f>
        <v>HYPRD</v>
      </c>
      <c r="H27" s="35" t="s">
        <v>487</v>
      </c>
      <c r="I27" s="40" t="s">
        <v>357</v>
      </c>
      <c r="J27" s="35" t="s">
        <v>200</v>
      </c>
      <c r="K27" s="36">
        <v>0</v>
      </c>
      <c r="L27" s="37">
        <v>43837</v>
      </c>
    </row>
    <row r="28" spans="1:12" ht="46.5">
      <c r="A28" s="33" t="str">
        <f>'Ambiente Atual'!B28</f>
        <v>Produção</v>
      </c>
      <c r="B28" s="33" t="str">
        <f>'Ambiente Atual'!C28</f>
        <v>VS-PS3-PABO</v>
      </c>
      <c r="C28" s="34" t="str">
        <f>VLOOKUP($B28,'Ambiente Atual'!$C$4:$R$101,2,FALSE)</f>
        <v>Virtual</v>
      </c>
      <c r="D28" s="34" t="str">
        <f>VLOOKUP($B28,'Ambiente Atual'!$C$4:$R$101,16,FALSE)</f>
        <v>Primesys</v>
      </c>
      <c r="E28" s="33" t="str">
        <f>VLOOKUP($B28,'Ambiente Atual'!$C$4:$R$101,11,FALSE)</f>
        <v>Hyperion</v>
      </c>
      <c r="F28" s="34" t="str">
        <f>VLOOKUP($B28,'Ambiente Atual'!$C$4:$R$101,12,FALSE)</f>
        <v>Hyperion - Processo - ESSBASE</v>
      </c>
      <c r="G28" s="33" t="str">
        <f>VLOOKUP($B28,'Ambiente Atual'!$C$4:$R$101,13,FALSE)</f>
        <v>HYPRD</v>
      </c>
      <c r="H28" s="35" t="s">
        <v>502</v>
      </c>
      <c r="I28" s="40" t="s">
        <v>501</v>
      </c>
      <c r="J28" s="35" t="s">
        <v>200</v>
      </c>
      <c r="K28" s="36">
        <v>0</v>
      </c>
      <c r="L28" s="37">
        <v>43837</v>
      </c>
    </row>
    <row r="29" spans="1:12" ht="24">
      <c r="A29" s="33" t="str">
        <f>'Ambiente Atual'!B29</f>
        <v>Produção</v>
      </c>
      <c r="B29" s="33" t="str">
        <f>'Ambiente Atual'!C29</f>
        <v>VS-AP9-PABO</v>
      </c>
      <c r="C29" s="34" t="str">
        <f>VLOOKUP($B29,'Ambiente Atual'!$C$4:$R$101,2,FALSE)</f>
        <v>Virtual</v>
      </c>
      <c r="D29" s="34" t="str">
        <f>VLOOKUP($B29,'Ambiente Atual'!$C$4:$R$101,16,FALSE)</f>
        <v>Primesys</v>
      </c>
      <c r="E29" s="33" t="str">
        <f>VLOOKUP($B29,'Ambiente Atual'!$C$4:$R$101,11,FALSE)</f>
        <v>Mastersaf DW</v>
      </c>
      <c r="F29" s="34" t="str">
        <f>VLOOKUP($B29,'Ambiente Atual'!$C$4:$R$101,12,FALSE)</f>
        <v>Mastersaf - Aplicação - TS - DW</v>
      </c>
      <c r="G29" s="33" t="str">
        <f>VLOOKUP($B29,'Ambiente Atual'!$C$4:$R$101,13,FALSE)</f>
        <v>MSPRD</v>
      </c>
      <c r="H29" s="35" t="s">
        <v>498</v>
      </c>
      <c r="I29" s="40">
        <v>247</v>
      </c>
      <c r="J29" s="35" t="s">
        <v>200</v>
      </c>
      <c r="K29" s="36">
        <v>0</v>
      </c>
      <c r="L29" s="37">
        <v>44022</v>
      </c>
    </row>
    <row r="30" spans="1:12" ht="24">
      <c r="A30" s="33" t="str">
        <f>'Ambiente Atual'!B30</f>
        <v>Produção</v>
      </c>
      <c r="B30" s="33" t="str">
        <f>'Ambiente Atual'!C30</f>
        <v>VS-AP10-PABO</v>
      </c>
      <c r="C30" s="34" t="str">
        <f>VLOOKUP($B30,'Ambiente Atual'!$C$4:$R$101,2,FALSE)</f>
        <v>Virtual</v>
      </c>
      <c r="D30" s="34" t="str">
        <f>VLOOKUP($B30,'Ambiente Atual'!$C$4:$R$101,16,FALSE)</f>
        <v>Primesys</v>
      </c>
      <c r="E30" s="33" t="str">
        <f>VLOOKUP($B30,'Ambiente Atual'!$C$4:$R$101,11,FALSE)</f>
        <v>Mastersaf Interdados</v>
      </c>
      <c r="F30" s="34" t="str">
        <f>VLOOKUP($B30,'Ambiente Atual'!$C$4:$R$101,12,FALSE)</f>
        <v>Mastersaf - Aplicação - Interdados</v>
      </c>
      <c r="G30" s="33" t="str">
        <f>VLOOKUP($B30,'Ambiente Atual'!$C$4:$R$101,13,FALSE)</f>
        <v>MSPRD</v>
      </c>
      <c r="H30" s="35" t="s">
        <v>499</v>
      </c>
      <c r="I30" s="40" t="s">
        <v>500</v>
      </c>
      <c r="J30" s="35" t="s">
        <v>200</v>
      </c>
      <c r="K30" s="36">
        <v>0</v>
      </c>
      <c r="L30" s="37">
        <v>43837</v>
      </c>
    </row>
    <row r="31" spans="1:12">
      <c r="A31" s="33" t="str">
        <f>'Ambiente Atual'!B31</f>
        <v>Produção</v>
      </c>
      <c r="B31" s="33" t="str">
        <f>'Ambiente Atual'!C31</f>
        <v>VS-WB9-PABO</v>
      </c>
      <c r="C31" s="34" t="str">
        <f>VLOOKUP($B31,'Ambiente Atual'!$C$4:$R$101,2,FALSE)</f>
        <v>Virtual</v>
      </c>
      <c r="D31" s="34" t="str">
        <f>VLOOKUP($B31,'Ambiente Atual'!$C$4:$R$101,16,FALSE)</f>
        <v>Primesys</v>
      </c>
      <c r="E31" s="33" t="str">
        <f>VLOOKUP($B31,'Ambiente Atual'!$C$4:$R$101,11,FALSE)</f>
        <v>ODI</v>
      </c>
      <c r="F31" s="34" t="str">
        <f>VLOOKUP($B31,'Ambiente Atual'!$C$4:$R$101,12,FALSE)</f>
        <v>Aplicação - ODI</v>
      </c>
      <c r="G31" s="33" t="str">
        <f>VLOOKUP($B31,'Ambiente Atual'!$C$4:$R$101,13,FALSE)</f>
        <v>ODPRD</v>
      </c>
      <c r="H31" s="35" t="s">
        <v>488</v>
      </c>
      <c r="I31" s="40" t="s">
        <v>191</v>
      </c>
      <c r="J31" s="35" t="s">
        <v>200</v>
      </c>
      <c r="K31" s="36">
        <v>0</v>
      </c>
      <c r="L31" s="37">
        <v>0</v>
      </c>
    </row>
    <row r="32" spans="1:12" ht="69">
      <c r="A32" s="33" t="str">
        <f>'Ambiente Atual'!B32</f>
        <v>Produção</v>
      </c>
      <c r="B32" s="33" t="str">
        <f>'Ambiente Atual'!C32</f>
        <v>VS-WB10-PABO</v>
      </c>
      <c r="C32" s="34" t="str">
        <f>VLOOKUP($B32,'Ambiente Atual'!$C$4:$R$101,2,FALSE)</f>
        <v>Virtual</v>
      </c>
      <c r="D32" s="34" t="str">
        <f>VLOOKUP($B32,'Ambiente Atual'!$C$4:$R$101,16,FALSE)</f>
        <v>Primesys</v>
      </c>
      <c r="E32" s="33" t="str">
        <f>VLOOKUP($B32,'Ambiente Atual'!$C$4:$R$101,11,FALSE)</f>
        <v>Terminal Service</v>
      </c>
      <c r="F32" s="34" t="str">
        <f>VLOOKUP($B32,'Ambiente Atual'!$C$4:$R$101,12,FALSE)</f>
        <v>Servidor de acesso à rede da Finep</v>
      </c>
      <c r="G32" s="33">
        <f>VLOOKUP($B32,'Ambiente Atual'!$C$4:$R$101,13,FALSE)</f>
        <v>0</v>
      </c>
      <c r="H32" s="35" t="s">
        <v>529</v>
      </c>
      <c r="I32" s="40" t="s">
        <v>200</v>
      </c>
      <c r="J32" s="35" t="s">
        <v>200</v>
      </c>
      <c r="K32" s="36">
        <v>0</v>
      </c>
      <c r="L32" s="37">
        <v>43837</v>
      </c>
    </row>
    <row r="33" spans="1:12">
      <c r="A33" s="33" t="str">
        <f>'Ambiente Atual'!B33</f>
        <v>Produção</v>
      </c>
      <c r="B33" s="33" t="str">
        <f>'Ambiente Atual'!C33</f>
        <v>VS-AP12-PABO</v>
      </c>
      <c r="C33" s="34" t="str">
        <f>VLOOKUP($B33,'Ambiente Atual'!$C$4:$R$101,2,FALSE)</f>
        <v>Virtual</v>
      </c>
      <c r="D33" s="34" t="str">
        <f>VLOOKUP($B33,'Ambiente Atual'!$C$4:$R$101,16,FALSE)</f>
        <v>Primesys</v>
      </c>
      <c r="E33" s="33" t="str">
        <f>VLOOKUP($B33,'Ambiente Atual'!$C$4:$R$101,11,FALSE)</f>
        <v xml:space="preserve">Nexo </v>
      </c>
      <c r="F33" s="34" t="str">
        <f>VLOOKUP($B33,'Ambiente Atual'!$C$4:$R$101,12,FALSE)</f>
        <v>Nexo - TS</v>
      </c>
      <c r="G33" s="33" t="str">
        <f>VLOOKUP($B33,'Ambiente Atual'!$C$4:$R$101,13,FALSE)</f>
        <v>NXPRD</v>
      </c>
      <c r="H33" s="35" t="s">
        <v>473</v>
      </c>
      <c r="I33" s="40" t="s">
        <v>540</v>
      </c>
      <c r="J33" s="35" t="s">
        <v>200</v>
      </c>
      <c r="K33" s="36">
        <v>0</v>
      </c>
      <c r="L33" s="37">
        <v>43725</v>
      </c>
    </row>
    <row r="34" spans="1:12">
      <c r="A34" s="33" t="str">
        <f>'Ambiente Atual'!B34</f>
        <v>Produção</v>
      </c>
      <c r="B34" s="33" t="str">
        <f>'Ambiente Atual'!C34</f>
        <v>VS-MN1-PABO</v>
      </c>
      <c r="C34" s="34" t="str">
        <f>VLOOKUP($B34,'Ambiente Atual'!$C$4:$R$101,2,FALSE)</f>
        <v>Virtual</v>
      </c>
      <c r="D34" s="34" t="str">
        <f>VLOOKUP($B34,'Ambiente Atual'!$C$4:$R$101,16,FALSE)</f>
        <v>Primesys</v>
      </c>
      <c r="E34" s="33" t="str">
        <f>VLOOKUP($B34,'Ambiente Atual'!$C$4:$R$101,11,FALSE)</f>
        <v>Zabbix</v>
      </c>
      <c r="F34" s="34" t="str">
        <f>VLOOKUP($B34,'Ambiente Atual'!$C$4:$R$101,12,FALSE)</f>
        <v>Monitoramento Zabbix</v>
      </c>
      <c r="G34" s="33" t="str">
        <f>VLOOKUP($B34,'Ambiente Atual'!$C$4:$R$101,13,FALSE)</f>
        <v>-</v>
      </c>
      <c r="H34" s="35" t="s">
        <v>474</v>
      </c>
      <c r="I34" s="40" t="s">
        <v>475</v>
      </c>
      <c r="J34" s="35" t="s">
        <v>200</v>
      </c>
      <c r="K34" s="36">
        <v>0</v>
      </c>
      <c r="L34" s="37">
        <v>0</v>
      </c>
    </row>
    <row r="35" spans="1:12">
      <c r="A35" s="33" t="str">
        <f>'Ambiente Atual'!B35</f>
        <v>Produção</v>
      </c>
      <c r="B35" s="33" t="str">
        <f>'Ambiente Atual'!C35</f>
        <v>VS-MN2-PABO</v>
      </c>
      <c r="C35" s="34" t="str">
        <f>VLOOKUP($B35,'Ambiente Atual'!$C$4:$R$101,2,FALSE)</f>
        <v>Virtual</v>
      </c>
      <c r="D35" s="34" t="str">
        <f>VLOOKUP($B35,'Ambiente Atual'!$C$4:$R$101,16,FALSE)</f>
        <v>Primesys</v>
      </c>
      <c r="E35" s="33" t="str">
        <f>VLOOKUP($B35,'Ambiente Atual'!$C$4:$R$101,11,FALSE)</f>
        <v>OEM</v>
      </c>
      <c r="F35" s="34" t="str">
        <f>VLOOKUP($B35,'Ambiente Atual'!$C$4:$R$101,12,FALSE)</f>
        <v>Monitoramento OEM</v>
      </c>
      <c r="G35" s="33" t="str">
        <f>VLOOKUP($B35,'Ambiente Atual'!$C$4:$R$101,13,FALSE)</f>
        <v>OEMPRD</v>
      </c>
      <c r="H35" s="35" t="s">
        <v>476</v>
      </c>
      <c r="I35" s="40" t="s">
        <v>359</v>
      </c>
      <c r="J35" s="35" t="s">
        <v>200</v>
      </c>
      <c r="K35" s="36">
        <v>0</v>
      </c>
      <c r="L35" s="37">
        <v>0</v>
      </c>
    </row>
    <row r="36" spans="1:12">
      <c r="A36" s="33" t="str">
        <f>'Ambiente Atual'!B36</f>
        <v>Homologação</v>
      </c>
      <c r="B36" s="33" t="str">
        <f>'Ambiente Atual'!C36</f>
        <v>PS-DB1-HABO</v>
      </c>
      <c r="C36" s="34" t="str">
        <f>VLOOKUP($B36,'Ambiente Atual'!$C$4:$R$101,2,FALSE)</f>
        <v>Físico</v>
      </c>
      <c r="D36" s="34" t="str">
        <f>VLOOKUP($B36,'Ambiente Atual'!$C$4:$R$101,16,FALSE)</f>
        <v>Primesys</v>
      </c>
      <c r="E36" s="33" t="str">
        <f>VLOOKUP($B36,'Ambiente Atual'!$C$4:$R$101,11,FALSE)</f>
        <v>Banco de Dados</v>
      </c>
      <c r="F36" s="34" t="str">
        <f>VLOOKUP($B36,'Ambiente Atual'!$C$4:$R$101,12,FALSE)</f>
        <v>Peoplesoft - HR</v>
      </c>
      <c r="G36" s="33" t="str">
        <f>VLOOKUP($B36,'Ambiente Atual'!$C$4:$R$101,13,FALSE)</f>
        <v>HRHML/HRHOM</v>
      </c>
      <c r="H36" s="35" t="s">
        <v>91</v>
      </c>
      <c r="I36" s="40" t="s">
        <v>471</v>
      </c>
      <c r="J36" s="35" t="s">
        <v>200</v>
      </c>
      <c r="K36" s="36">
        <v>0</v>
      </c>
      <c r="L36" s="37">
        <v>0</v>
      </c>
    </row>
    <row r="37" spans="1:12">
      <c r="A37" s="33" t="str">
        <f>'Ambiente Atual'!B37</f>
        <v>Homologação</v>
      </c>
      <c r="B37" s="33" t="str">
        <f>'Ambiente Atual'!C37</f>
        <v>PS-DB2-HABO</v>
      </c>
      <c r="C37" s="34" t="str">
        <f>VLOOKUP($B37,'Ambiente Atual'!$C$4:$R$101,2,FALSE)</f>
        <v>Físico</v>
      </c>
      <c r="D37" s="34" t="str">
        <f>VLOOKUP($B37,'Ambiente Atual'!$C$4:$R$101,16,FALSE)</f>
        <v>Primesys</v>
      </c>
      <c r="E37" s="33" t="str">
        <f>VLOOKUP($B37,'Ambiente Atual'!$C$4:$R$101,11,FALSE)</f>
        <v>Banco de Dados</v>
      </c>
      <c r="F37" s="34" t="str">
        <f>VLOOKUP($B37,'Ambiente Atual'!$C$4:$R$101,12,FALSE)</f>
        <v>Peoplesoft Financeiro</v>
      </c>
      <c r="G37" s="33" t="str">
        <f>VLOOKUP($B37,'Ambiente Atual'!$C$4:$R$101,13,FALSE)</f>
        <v>FSHML/FSHOM</v>
      </c>
      <c r="H37" s="35" t="s">
        <v>91</v>
      </c>
      <c r="I37" s="40" t="s">
        <v>471</v>
      </c>
      <c r="J37" s="35" t="s">
        <v>200</v>
      </c>
      <c r="K37" s="36">
        <v>0</v>
      </c>
      <c r="L37" s="37">
        <v>0</v>
      </c>
    </row>
    <row r="38" spans="1:12">
      <c r="A38" s="33" t="str">
        <f>'Ambiente Atual'!B38</f>
        <v>Homologação</v>
      </c>
      <c r="B38" s="33" t="str">
        <f>'Ambiente Atual'!C38</f>
        <v>PS-DB3-HABO</v>
      </c>
      <c r="C38" s="34" t="str">
        <f>VLOOKUP($B38,'Ambiente Atual'!$C$4:$R$101,2,FALSE)</f>
        <v>Físico</v>
      </c>
      <c r="D38" s="34" t="str">
        <f>VLOOKUP($B38,'Ambiente Atual'!$C$4:$R$101,16,FALSE)</f>
        <v>Primesys</v>
      </c>
      <c r="E38" s="33" t="str">
        <f>VLOOKUP($B38,'Ambiente Atual'!$C$4:$R$101,11,FALSE)</f>
        <v>Banco de Dados</v>
      </c>
      <c r="F38" s="34" t="str">
        <f>VLOOKUP($B38,'Ambiente Atual'!$C$4:$R$101,12,FALSE)</f>
        <v>ECM</v>
      </c>
      <c r="G38" s="33" t="str">
        <f>VLOOKUP($B38,'Ambiente Atual'!$C$4:$R$101,13,FALSE)</f>
        <v>ECHML / HRTST</v>
      </c>
      <c r="H38" s="35" t="s">
        <v>91</v>
      </c>
      <c r="I38" s="40" t="s">
        <v>471</v>
      </c>
      <c r="J38" s="35" t="s">
        <v>200</v>
      </c>
      <c r="K38" s="36">
        <v>0</v>
      </c>
      <c r="L38" s="37">
        <v>0</v>
      </c>
    </row>
    <row r="39" spans="1:12">
      <c r="A39" s="33" t="str">
        <f>'Ambiente Atual'!B39</f>
        <v>Homologação</v>
      </c>
      <c r="B39" s="33" t="str">
        <f>'Ambiente Atual'!C39</f>
        <v>PS-DB4-HABO</v>
      </c>
      <c r="C39" s="34" t="str">
        <f>VLOOKUP($B39,'Ambiente Atual'!$C$4:$R$101,2,FALSE)</f>
        <v>Físico</v>
      </c>
      <c r="D39" s="34" t="str">
        <f>VLOOKUP($B39,'Ambiente Atual'!$C$4:$R$101,16,FALSE)</f>
        <v>Primesys</v>
      </c>
      <c r="E39" s="33" t="str">
        <f>VLOOKUP($B39,'Ambiente Atual'!$C$4:$R$101,11,FALSE)</f>
        <v>Banco de Dados</v>
      </c>
      <c r="F39" s="34" t="str">
        <f>VLOOKUP($B39,'Ambiente Atual'!$C$4:$R$101,12,FALSE)</f>
        <v>Hyperion</v>
      </c>
      <c r="G39" s="33" t="str">
        <f>VLOOKUP($B39,'Ambiente Atual'!$C$4:$R$101,13,FALSE)</f>
        <v>HYHML</v>
      </c>
      <c r="H39" s="35" t="s">
        <v>91</v>
      </c>
      <c r="I39" s="40" t="s">
        <v>471</v>
      </c>
      <c r="J39" s="35" t="s">
        <v>200</v>
      </c>
      <c r="K39" s="36">
        <v>0</v>
      </c>
      <c r="L39" s="37">
        <v>0</v>
      </c>
    </row>
    <row r="40" spans="1:12">
      <c r="A40" s="33" t="str">
        <f>'Ambiente Atual'!B40</f>
        <v>Homologação</v>
      </c>
      <c r="B40" s="33" t="str">
        <f>'Ambiente Atual'!C40</f>
        <v>PS-DB5-HABO</v>
      </c>
      <c r="C40" s="34" t="str">
        <f>VLOOKUP($B40,'Ambiente Atual'!$C$4:$R$101,2,FALSE)</f>
        <v>Físico</v>
      </c>
      <c r="D40" s="34" t="str">
        <f>VLOOKUP($B40,'Ambiente Atual'!$C$4:$R$101,16,FALSE)</f>
        <v>Primesys</v>
      </c>
      <c r="E40" s="33" t="str">
        <f>VLOOKUP($B40,'Ambiente Atual'!$C$4:$R$101,11,FALSE)</f>
        <v>Banco de Dados</v>
      </c>
      <c r="F40" s="34" t="str">
        <f>VLOOKUP($B40,'Ambiente Atual'!$C$4:$R$101,12,FALSE)</f>
        <v>Mastersaf</v>
      </c>
      <c r="G40" s="33" t="str">
        <f>VLOOKUP($B40,'Ambiente Atual'!$C$4:$R$101,13,FALSE)</f>
        <v>MSHML</v>
      </c>
      <c r="H40" s="35" t="s">
        <v>91</v>
      </c>
      <c r="I40" s="40" t="s">
        <v>503</v>
      </c>
      <c r="J40" s="35" t="s">
        <v>200</v>
      </c>
      <c r="K40" s="36">
        <v>0</v>
      </c>
      <c r="L40" s="37">
        <v>44022</v>
      </c>
    </row>
    <row r="41" spans="1:12">
      <c r="A41" s="33" t="str">
        <f>'Ambiente Atual'!B41</f>
        <v>Homologação</v>
      </c>
      <c r="B41" s="33" t="str">
        <f>'Ambiente Atual'!C41</f>
        <v>PS-DB6-HABO</v>
      </c>
      <c r="C41" s="34" t="str">
        <f>VLOOKUP($B41,'Ambiente Atual'!$C$4:$R$101,2,FALSE)</f>
        <v>Físico</v>
      </c>
      <c r="D41" s="34" t="str">
        <f>VLOOKUP($B41,'Ambiente Atual'!$C$4:$R$101,16,FALSE)</f>
        <v>Primesys</v>
      </c>
      <c r="E41" s="33" t="str">
        <f>VLOOKUP($B41,'Ambiente Atual'!$C$4:$R$101,11,FALSE)</f>
        <v>Banco de Dados</v>
      </c>
      <c r="F41" s="34" t="str">
        <f>VLOOKUP($B41,'Ambiente Atual'!$C$4:$R$101,12,FALSE)</f>
        <v>Nexo / ODI</v>
      </c>
      <c r="G41" s="33" t="str">
        <f>VLOOKUP($B41,'Ambiente Atual'!$C$4:$R$101,13,FALSE)</f>
        <v>NXHML/ODHML</v>
      </c>
      <c r="H41" s="35" t="s">
        <v>91</v>
      </c>
      <c r="I41" s="40" t="s">
        <v>605</v>
      </c>
      <c r="J41" s="35" t="s">
        <v>200</v>
      </c>
      <c r="K41" s="36">
        <v>0</v>
      </c>
      <c r="L41" s="37">
        <v>43837</v>
      </c>
    </row>
    <row r="42" spans="1:12">
      <c r="A42" s="33" t="str">
        <f>'Ambiente Atual'!B42</f>
        <v>Homologação</v>
      </c>
      <c r="B42" s="33" t="str">
        <f>'Ambiente Atual'!C42</f>
        <v>VS-AP11-HABO</v>
      </c>
      <c r="C42" s="34" t="str">
        <f>VLOOKUP($B42,'Ambiente Atual'!$C$4:$R$101,2,FALSE)</f>
        <v>Virtual</v>
      </c>
      <c r="D42" s="34" t="str">
        <f>VLOOKUP($B42,'Ambiente Atual'!$C$4:$R$101,16,FALSE)</f>
        <v>Primesys</v>
      </c>
      <c r="E42" s="33" t="str">
        <f>VLOOKUP($B42,'Ambiente Atual'!$C$4:$R$101,11,FALSE)</f>
        <v>ECF</v>
      </c>
      <c r="F42" s="34" t="str">
        <f>VLOOKUP($B42,'Ambiente Atual'!$C$4:$R$101,12,FALSE)</f>
        <v>ECF - Aplicação</v>
      </c>
      <c r="G42" s="33" t="str">
        <f>VLOOKUP($B42,'Ambiente Atual'!$C$4:$R$101,13,FALSE)</f>
        <v>ECFHML</v>
      </c>
      <c r="H42" s="35" t="s">
        <v>491</v>
      </c>
      <c r="I42" s="40" t="s">
        <v>602</v>
      </c>
      <c r="J42" s="35" t="s">
        <v>200</v>
      </c>
      <c r="K42" s="36">
        <v>0</v>
      </c>
      <c r="L42" s="37">
        <v>44022</v>
      </c>
    </row>
    <row r="43" spans="1:12" ht="46.9" customHeight="1">
      <c r="A43" s="33" t="str">
        <f>'Ambiente Atual'!B43</f>
        <v>Homologação</v>
      </c>
      <c r="B43" s="33" t="str">
        <f>'Ambiente Atual'!C43</f>
        <v>VS-AP1-HABO</v>
      </c>
      <c r="C43" s="34" t="str">
        <f>VLOOKUP($B43,'Ambiente Atual'!$C$4:$R$101,2,FALSE)</f>
        <v>Virtual</v>
      </c>
      <c r="D43" s="34" t="str">
        <f>VLOOKUP($B43,'Ambiente Atual'!$C$4:$R$101,16,FALSE)</f>
        <v>Primesys</v>
      </c>
      <c r="E43" s="33" t="str">
        <f>VLOOKUP($B43,'Ambiente Atual'!$C$4:$R$101,11,FALSE)</f>
        <v>Peoplesoft HRMS</v>
      </c>
      <c r="F43" s="34" t="str">
        <f>VLOOKUP($B43,'Ambiente Atual'!$C$4:$R$101,12,FALSE)</f>
        <v>Psoft HR - Aplicação</v>
      </c>
      <c r="G43" s="33" t="str">
        <f>VLOOKUP($B43,'Ambiente Atual'!$C$4:$R$101,13,FALSE)</f>
        <v>HRHML/HRHOM/HRTST</v>
      </c>
      <c r="H43" s="35" t="s">
        <v>482</v>
      </c>
      <c r="I43" s="64" t="s">
        <v>495</v>
      </c>
      <c r="J43" s="64" t="s">
        <v>506</v>
      </c>
      <c r="K43" s="65"/>
      <c r="L43" s="37">
        <v>43837</v>
      </c>
    </row>
    <row r="44" spans="1:12">
      <c r="A44" s="33" t="str">
        <f>'Ambiente Atual'!B44</f>
        <v>Homologação</v>
      </c>
      <c r="B44" s="33" t="str">
        <f>'Ambiente Atual'!C44</f>
        <v>VS-AP2-HABO</v>
      </c>
      <c r="C44" s="34" t="str">
        <f>VLOOKUP($B44,'Ambiente Atual'!$C$4:$R$101,2,FALSE)</f>
        <v>Virtual</v>
      </c>
      <c r="D44" s="34" t="str">
        <f>VLOOKUP($B44,'Ambiente Atual'!$C$4:$R$101,16,FALSE)</f>
        <v>Primesys</v>
      </c>
      <c r="E44" s="33" t="str">
        <f>VLOOKUP($B44,'Ambiente Atual'!$C$4:$R$101,11,FALSE)</f>
        <v>Peoplesoft HRMS</v>
      </c>
      <c r="F44" s="34" t="str">
        <f>VLOOKUP($B44,'Ambiente Atual'!$C$4:$R$101,12,FALSE)</f>
        <v>Psoft HR - Aplicação</v>
      </c>
      <c r="G44" s="33" t="str">
        <f>VLOOKUP($B44,'Ambiente Atual'!$C$4:$R$101,13,FALSE)</f>
        <v>HRHML</v>
      </c>
      <c r="H44" s="35" t="s">
        <v>483</v>
      </c>
      <c r="I44" s="64"/>
      <c r="J44" s="64"/>
      <c r="K44" s="65"/>
      <c r="L44" s="37">
        <v>43837</v>
      </c>
    </row>
    <row r="45" spans="1:12">
      <c r="A45" s="33" t="str">
        <f>'Ambiente Atual'!B45</f>
        <v>Homologação</v>
      </c>
      <c r="B45" s="33" t="str">
        <f>'Ambiente Atual'!C45</f>
        <v>VS-WB1-HABO</v>
      </c>
      <c r="C45" s="34" t="str">
        <f>VLOOKUP($B45,'Ambiente Atual'!$C$4:$R$101,2,FALSE)</f>
        <v>Virtual</v>
      </c>
      <c r="D45" s="34" t="str">
        <f>VLOOKUP($B45,'Ambiente Atual'!$C$4:$R$101,16,FALSE)</f>
        <v>Primesys</v>
      </c>
      <c r="E45" s="33" t="str">
        <f>VLOOKUP($B45,'Ambiente Atual'!$C$4:$R$101,11,FALSE)</f>
        <v>Peoplesoft HRMS</v>
      </c>
      <c r="F45" s="34" t="str">
        <f>VLOOKUP($B45,'Ambiente Atual'!$C$4:$R$101,12,FALSE)</f>
        <v>Psoft HR -Webserver</v>
      </c>
      <c r="G45" s="33" t="str">
        <f>VLOOKUP($B45,'Ambiente Atual'!$C$4:$R$101,13,FALSE)</f>
        <v>HRHML/HRHOM/HRTST</v>
      </c>
      <c r="H45" s="35" t="s">
        <v>484</v>
      </c>
      <c r="I45" s="64"/>
      <c r="J45" s="64"/>
      <c r="K45" s="65"/>
      <c r="L45" s="37">
        <v>43837</v>
      </c>
    </row>
    <row r="46" spans="1:12">
      <c r="A46" s="33" t="str">
        <f>'Ambiente Atual'!B46</f>
        <v>Homologação</v>
      </c>
      <c r="B46" s="33" t="str">
        <f>'Ambiente Atual'!C46</f>
        <v>VS-WB2-HABO</v>
      </c>
      <c r="C46" s="34" t="str">
        <f>VLOOKUP($B46,'Ambiente Atual'!$C$4:$R$101,2,FALSE)</f>
        <v>Virtual</v>
      </c>
      <c r="D46" s="34" t="str">
        <f>VLOOKUP($B46,'Ambiente Atual'!$C$4:$R$101,16,FALSE)</f>
        <v>Primesys</v>
      </c>
      <c r="E46" s="33" t="str">
        <f>VLOOKUP($B46,'Ambiente Atual'!$C$4:$R$101,11,FALSE)</f>
        <v>Peoplesoft HRMS</v>
      </c>
      <c r="F46" s="34" t="str">
        <f>VLOOKUP($B46,'Ambiente Atual'!$C$4:$R$101,12,FALSE)</f>
        <v>Psoft HR -Webserver</v>
      </c>
      <c r="G46" s="33" t="str">
        <f>VLOOKUP($B46,'Ambiente Atual'!$C$4:$R$101,13,FALSE)</f>
        <v>HRHML</v>
      </c>
      <c r="H46" s="35" t="s">
        <v>485</v>
      </c>
      <c r="I46" s="64"/>
      <c r="J46" s="64"/>
      <c r="K46" s="65"/>
      <c r="L46" s="37">
        <v>43837</v>
      </c>
    </row>
    <row r="47" spans="1:12">
      <c r="A47" s="33" t="str">
        <f>'Ambiente Atual'!B47</f>
        <v>Homologação</v>
      </c>
      <c r="B47" s="33" t="str">
        <f>'Ambiente Atual'!C47</f>
        <v>VS-PS1-HABO</v>
      </c>
      <c r="C47" s="34" t="str">
        <f>VLOOKUP($B47,'Ambiente Atual'!$C$4:$R$101,2,FALSE)</f>
        <v>Virtual</v>
      </c>
      <c r="D47" s="34" t="str">
        <f>VLOOKUP($B47,'Ambiente Atual'!$C$4:$R$101,16,FALSE)</f>
        <v>Primesys</v>
      </c>
      <c r="E47" s="33" t="str">
        <f>VLOOKUP($B47,'Ambiente Atual'!$C$4:$R$101,11,FALSE)</f>
        <v>Peoplesoft HRMS</v>
      </c>
      <c r="F47" s="34" t="str">
        <f>VLOOKUP($B47,'Ambiente Atual'!$C$4:$R$101,12,FALSE)</f>
        <v>Psoft HR - Processo</v>
      </c>
      <c r="G47" s="33" t="str">
        <f>VLOOKUP($B47,'Ambiente Atual'!$C$4:$R$101,13,FALSE)</f>
        <v>HRHML</v>
      </c>
      <c r="H47" s="35" t="s">
        <v>486</v>
      </c>
      <c r="I47" s="64"/>
      <c r="J47" s="64"/>
      <c r="K47" s="65"/>
      <c r="L47" s="37">
        <v>43837</v>
      </c>
    </row>
    <row r="48" spans="1:12" ht="69.599999999999994" customHeight="1">
      <c r="A48" s="33" t="str">
        <f>'Ambiente Atual'!B48</f>
        <v>Homologação</v>
      </c>
      <c r="B48" s="33" t="str">
        <f>'Ambiente Atual'!C48</f>
        <v>VS-AP3-HABO</v>
      </c>
      <c r="C48" s="34" t="str">
        <f>VLOOKUP($B48,'Ambiente Atual'!$C$4:$R$101,2,FALSE)</f>
        <v>Virtual</v>
      </c>
      <c r="D48" s="34" t="str">
        <f>VLOOKUP($B48,'Ambiente Atual'!$C$4:$R$101,16,FALSE)</f>
        <v>Primesys</v>
      </c>
      <c r="E48" s="33" t="str">
        <f>VLOOKUP($B48,'Ambiente Atual'!$C$4:$R$101,11,FALSE)</f>
        <v>Peoplesoft FSCM</v>
      </c>
      <c r="F48" s="34" t="str">
        <f>VLOOKUP($B48,'Ambiente Atual'!$C$4:$R$101,12,FALSE)</f>
        <v>Psoft FSCM - Aplicação</v>
      </c>
      <c r="G48" s="33" t="str">
        <f>VLOOKUP($B48,'Ambiente Atual'!$C$4:$R$101,13,FALSE)</f>
        <v>FSHML/FSHOM</v>
      </c>
      <c r="H48" s="35" t="s">
        <v>482</v>
      </c>
      <c r="I48" s="64" t="s">
        <v>510</v>
      </c>
      <c r="J48" s="64" t="s">
        <v>507</v>
      </c>
      <c r="K48" s="65">
        <v>0</v>
      </c>
      <c r="L48" s="37">
        <v>43837</v>
      </c>
    </row>
    <row r="49" spans="1:12">
      <c r="A49" s="33" t="str">
        <f>'Ambiente Atual'!B49</f>
        <v>Homologação</v>
      </c>
      <c r="B49" s="33" t="str">
        <f>'Ambiente Atual'!C49</f>
        <v>VS-AP4-HABO</v>
      </c>
      <c r="C49" s="34" t="str">
        <f>VLOOKUP($B49,'Ambiente Atual'!$C$4:$R$101,2,FALSE)</f>
        <v>Virtual</v>
      </c>
      <c r="D49" s="34" t="str">
        <f>VLOOKUP($B49,'Ambiente Atual'!$C$4:$R$101,16,FALSE)</f>
        <v>Primesys</v>
      </c>
      <c r="E49" s="33" t="str">
        <f>VLOOKUP($B49,'Ambiente Atual'!$C$4:$R$101,11,FALSE)</f>
        <v>Peoplesoft FSCM</v>
      </c>
      <c r="F49" s="34" t="str">
        <f>VLOOKUP($B49,'Ambiente Atual'!$C$4:$R$101,12,FALSE)</f>
        <v>Psoft FSCM - Aplicação</v>
      </c>
      <c r="G49" s="33" t="str">
        <f>VLOOKUP($B49,'Ambiente Atual'!$C$4:$R$101,13,FALSE)</f>
        <v>FSHML</v>
      </c>
      <c r="H49" s="35" t="s">
        <v>483</v>
      </c>
      <c r="I49" s="64"/>
      <c r="J49" s="64"/>
      <c r="K49" s="65"/>
      <c r="L49" s="37">
        <v>43837</v>
      </c>
    </row>
    <row r="50" spans="1:12">
      <c r="A50" s="33" t="str">
        <f>'Ambiente Atual'!B50</f>
        <v>Homologação</v>
      </c>
      <c r="B50" s="33" t="str">
        <f>'Ambiente Atual'!C50</f>
        <v>VS-WB3-HABO</v>
      </c>
      <c r="C50" s="34" t="str">
        <f>VLOOKUP($B50,'Ambiente Atual'!$C$4:$R$101,2,FALSE)</f>
        <v>Virtual</v>
      </c>
      <c r="D50" s="34" t="str">
        <f>VLOOKUP($B50,'Ambiente Atual'!$C$4:$R$101,16,FALSE)</f>
        <v>Primesys</v>
      </c>
      <c r="E50" s="33" t="str">
        <f>VLOOKUP($B50,'Ambiente Atual'!$C$4:$R$101,11,FALSE)</f>
        <v>Peoplesoft FSCM</v>
      </c>
      <c r="F50" s="34" t="str">
        <f>VLOOKUP($B50,'Ambiente Atual'!$C$4:$R$101,12,FALSE)</f>
        <v>Psoft FSCM - Webserver</v>
      </c>
      <c r="G50" s="33" t="str">
        <f>VLOOKUP($B50,'Ambiente Atual'!$C$4:$R$101,13,FALSE)</f>
        <v>FSHML/FSHOM</v>
      </c>
      <c r="H50" s="35" t="s">
        <v>484</v>
      </c>
      <c r="I50" s="64"/>
      <c r="J50" s="64"/>
      <c r="K50" s="65"/>
      <c r="L50" s="37">
        <v>43837</v>
      </c>
    </row>
    <row r="51" spans="1:12">
      <c r="A51" s="33" t="str">
        <f>'Ambiente Atual'!B51</f>
        <v>Homologação</v>
      </c>
      <c r="B51" s="33" t="str">
        <f>'Ambiente Atual'!C51</f>
        <v>VS-WB4-HABO</v>
      </c>
      <c r="C51" s="34" t="str">
        <f>VLOOKUP($B51,'Ambiente Atual'!$C$4:$R$101,2,FALSE)</f>
        <v>Virtual</v>
      </c>
      <c r="D51" s="34" t="str">
        <f>VLOOKUP($B51,'Ambiente Atual'!$C$4:$R$101,16,FALSE)</f>
        <v>Primesys</v>
      </c>
      <c r="E51" s="33" t="str">
        <f>VLOOKUP($B51,'Ambiente Atual'!$C$4:$R$101,11,FALSE)</f>
        <v>Peoplesoft FSCM</v>
      </c>
      <c r="F51" s="34" t="str">
        <f>VLOOKUP($B51,'Ambiente Atual'!$C$4:$R$101,12,FALSE)</f>
        <v>Psoft FSCM - Webserver</v>
      </c>
      <c r="G51" s="33" t="str">
        <f>VLOOKUP($B51,'Ambiente Atual'!$C$4:$R$101,13,FALSE)</f>
        <v>FSHML</v>
      </c>
      <c r="H51" s="35" t="s">
        <v>485</v>
      </c>
      <c r="I51" s="64"/>
      <c r="J51" s="64"/>
      <c r="K51" s="65"/>
      <c r="L51" s="37">
        <v>43837</v>
      </c>
    </row>
    <row r="52" spans="1:12">
      <c r="A52" s="33" t="str">
        <f>'Ambiente Atual'!B52</f>
        <v>Homologação</v>
      </c>
      <c r="B52" s="33" t="str">
        <f>'Ambiente Atual'!C52</f>
        <v>VS-PS2-HABO</v>
      </c>
      <c r="C52" s="34" t="str">
        <f>VLOOKUP($B52,'Ambiente Atual'!$C$4:$R$101,2,FALSE)</f>
        <v>Virtual</v>
      </c>
      <c r="D52" s="34" t="str">
        <f>VLOOKUP($B52,'Ambiente Atual'!$C$4:$R$101,16,FALSE)</f>
        <v>Primesys</v>
      </c>
      <c r="E52" s="33" t="str">
        <f>VLOOKUP($B52,'Ambiente Atual'!$C$4:$R$101,11,FALSE)</f>
        <v>Peoplesoft FSCM</v>
      </c>
      <c r="F52" s="34" t="str">
        <f>VLOOKUP($B52,'Ambiente Atual'!$C$4:$R$101,12,FALSE)</f>
        <v>Psoft FSCM - Processo</v>
      </c>
      <c r="G52" s="33" t="str">
        <f>VLOOKUP($B52,'Ambiente Atual'!$C$4:$R$101,13,FALSE)</f>
        <v>FSHML</v>
      </c>
      <c r="H52" s="35" t="s">
        <v>486</v>
      </c>
      <c r="I52" s="64"/>
      <c r="J52" s="64"/>
      <c r="K52" s="65"/>
      <c r="L52" s="37">
        <v>43837</v>
      </c>
    </row>
    <row r="53" spans="1:12" ht="35.25">
      <c r="A53" s="33" t="str">
        <f>'Ambiente Atual'!B53</f>
        <v>Homologação</v>
      </c>
      <c r="B53" s="33" t="str">
        <f>'Ambiente Atual'!C53</f>
        <v>VS-AP7-HABO</v>
      </c>
      <c r="C53" s="34" t="str">
        <f>VLOOKUP($B53,'Ambiente Atual'!$C$4:$R$101,2,FALSE)</f>
        <v>Virtual</v>
      </c>
      <c r="D53" s="34" t="str">
        <f>VLOOKUP($B53,'Ambiente Atual'!$C$4:$R$101,16,FALSE)</f>
        <v>Primesys</v>
      </c>
      <c r="E53" s="33" t="str">
        <f>VLOOKUP($B53,'Ambiente Atual'!$C$4:$R$101,11,FALSE)</f>
        <v>ECM</v>
      </c>
      <c r="F53" s="34" t="str">
        <f>VLOOKUP($B53,'Ambiente Atual'!$C$4:$R$101,12,FALSE)</f>
        <v>ECM - Aplicação</v>
      </c>
      <c r="G53" s="33" t="str">
        <f>VLOOKUP($B53,'Ambiente Atual'!$C$4:$R$101,13,FALSE)</f>
        <v>ECHML</v>
      </c>
      <c r="H53" s="35" t="s">
        <v>537</v>
      </c>
      <c r="I53" s="40" t="s">
        <v>358</v>
      </c>
      <c r="J53" s="35" t="s">
        <v>200</v>
      </c>
      <c r="K53" s="36">
        <v>0</v>
      </c>
      <c r="L53" s="37">
        <v>43837</v>
      </c>
    </row>
    <row r="54" spans="1:12" ht="35.25">
      <c r="A54" s="33" t="str">
        <f>'Ambiente Atual'!B54</f>
        <v>Homologação</v>
      </c>
      <c r="B54" s="33" t="str">
        <f>'Ambiente Atual'!C54</f>
        <v>VS-AP8-HABO</v>
      </c>
      <c r="C54" s="34" t="str">
        <f>VLOOKUP($B54,'Ambiente Atual'!$C$4:$R$101,2,FALSE)</f>
        <v>Virtual</v>
      </c>
      <c r="D54" s="34" t="str">
        <f>VLOOKUP($B54,'Ambiente Atual'!$C$4:$R$101,16,FALSE)</f>
        <v>Primesys</v>
      </c>
      <c r="E54" s="33" t="str">
        <f>VLOOKUP($B54,'Ambiente Atual'!$C$4:$R$101,11,FALSE)</f>
        <v>ECM</v>
      </c>
      <c r="F54" s="34" t="str">
        <f>VLOOKUP($B54,'Ambiente Atual'!$C$4:$R$101,12,FALSE)</f>
        <v>ECM - Aplicação</v>
      </c>
      <c r="G54" s="33" t="str">
        <f>VLOOKUP($B54,'Ambiente Atual'!$C$4:$R$101,13,FALSE)</f>
        <v>ECHML</v>
      </c>
      <c r="H54" s="35" t="s">
        <v>538</v>
      </c>
      <c r="I54" s="40">
        <v>0</v>
      </c>
      <c r="J54" s="35" t="s">
        <v>200</v>
      </c>
      <c r="K54" s="36">
        <v>0</v>
      </c>
      <c r="L54" s="37">
        <v>43837</v>
      </c>
    </row>
    <row r="55" spans="1:12" ht="35.25">
      <c r="A55" s="33" t="str">
        <f>'Ambiente Atual'!B55</f>
        <v>Homologação</v>
      </c>
      <c r="B55" s="33" t="str">
        <f>'Ambiente Atual'!C55</f>
        <v>VS-WB7-HABO</v>
      </c>
      <c r="C55" s="34" t="str">
        <f>VLOOKUP($B55,'Ambiente Atual'!$C$4:$R$101,2,FALSE)</f>
        <v>Virtual</v>
      </c>
      <c r="D55" s="34" t="str">
        <f>VLOOKUP($B55,'Ambiente Atual'!$C$4:$R$101,16,FALSE)</f>
        <v>Primesys</v>
      </c>
      <c r="E55" s="33" t="str">
        <f>VLOOKUP($B55,'Ambiente Atual'!$C$4:$R$101,11,FALSE)</f>
        <v>ECM</v>
      </c>
      <c r="F55" s="34" t="str">
        <f>VLOOKUP($B55,'Ambiente Atual'!$C$4:$R$101,12,FALSE)</f>
        <v>ECM - Webserver</v>
      </c>
      <c r="G55" s="33" t="str">
        <f>VLOOKUP($B55,'Ambiente Atual'!$C$4:$R$101,13,FALSE)</f>
        <v>ECHML</v>
      </c>
      <c r="H55" s="35" t="s">
        <v>535</v>
      </c>
      <c r="I55" s="40">
        <v>0</v>
      </c>
      <c r="J55" s="35" t="s">
        <v>200</v>
      </c>
      <c r="K55" s="36">
        <v>0</v>
      </c>
      <c r="L55" s="37">
        <v>43837</v>
      </c>
    </row>
    <row r="56" spans="1:12" ht="35.25">
      <c r="A56" s="33" t="str">
        <f>'Ambiente Atual'!B56</f>
        <v>Homologação</v>
      </c>
      <c r="B56" s="33" t="str">
        <f>'Ambiente Atual'!C56</f>
        <v>VS-WB8-HABO</v>
      </c>
      <c r="C56" s="34" t="str">
        <f>VLOOKUP($B56,'Ambiente Atual'!$C$4:$R$101,2,FALSE)</f>
        <v>Virtual</v>
      </c>
      <c r="D56" s="34" t="str">
        <f>VLOOKUP($B56,'Ambiente Atual'!$C$4:$R$101,16,FALSE)</f>
        <v>Primesys</v>
      </c>
      <c r="E56" s="33" t="str">
        <f>VLOOKUP($B56,'Ambiente Atual'!$C$4:$R$101,11,FALSE)</f>
        <v>ECM</v>
      </c>
      <c r="F56" s="34" t="str">
        <f>VLOOKUP($B56,'Ambiente Atual'!$C$4:$R$101,12,FALSE)</f>
        <v>ECM - Webserver</v>
      </c>
      <c r="G56" s="33" t="str">
        <f>VLOOKUP($B56,'Ambiente Atual'!$C$4:$R$101,13,FALSE)</f>
        <v>ECHML</v>
      </c>
      <c r="H56" s="35" t="s">
        <v>536</v>
      </c>
      <c r="I56" s="40">
        <v>0</v>
      </c>
      <c r="J56" s="35" t="s">
        <v>200</v>
      </c>
      <c r="K56" s="36">
        <v>0</v>
      </c>
      <c r="L56" s="37">
        <v>43837</v>
      </c>
    </row>
    <row r="57" spans="1:12" ht="24">
      <c r="A57" s="33" t="str">
        <f>'Ambiente Atual'!B57</f>
        <v>Homologação</v>
      </c>
      <c r="B57" s="33" t="str">
        <f>'Ambiente Atual'!C57</f>
        <v>VS-PS4-HABO</v>
      </c>
      <c r="C57" s="34" t="str">
        <f>VLOOKUP($B57,'Ambiente Atual'!$C$4:$R$101,2,FALSE)</f>
        <v>Virtual</v>
      </c>
      <c r="D57" s="34" t="str">
        <f>VLOOKUP($B57,'Ambiente Atual'!$C$4:$R$101,16,FALSE)</f>
        <v>Primesys</v>
      </c>
      <c r="E57" s="33" t="str">
        <f>VLOOKUP($B57,'Ambiente Atual'!$C$4:$R$101,11,FALSE)</f>
        <v>ECM</v>
      </c>
      <c r="F57" s="34" t="str">
        <f>VLOOKUP($B57,'Ambiente Atual'!$C$4:$R$101,12,FALSE)</f>
        <v>ECM - Processo</v>
      </c>
      <c r="G57" s="33" t="str">
        <f>VLOOKUP($B57,'Ambiente Atual'!$C$4:$R$101,13,FALSE)</f>
        <v>ECHML</v>
      </c>
      <c r="H57" s="35" t="s">
        <v>505</v>
      </c>
      <c r="I57" s="40">
        <v>0</v>
      </c>
      <c r="J57" s="35" t="s">
        <v>200</v>
      </c>
      <c r="K57" s="36">
        <v>0</v>
      </c>
      <c r="L57" s="37">
        <v>43837</v>
      </c>
    </row>
    <row r="58" spans="1:12" ht="80.25">
      <c r="A58" s="33" t="str">
        <f>'Ambiente Atual'!B58</f>
        <v>Homologação</v>
      </c>
      <c r="B58" s="33" t="str">
        <f>'Ambiente Atual'!C58</f>
        <v>VS-AP5-HABO</v>
      </c>
      <c r="C58" s="34" t="str">
        <f>VLOOKUP($B58,'Ambiente Atual'!$C$4:$R$101,2,FALSE)</f>
        <v>Virtual</v>
      </c>
      <c r="D58" s="34" t="str">
        <f>VLOOKUP($B58,'Ambiente Atual'!$C$4:$R$101,16,FALSE)</f>
        <v>Primesys</v>
      </c>
      <c r="E58" s="33" t="str">
        <f>VLOOKUP($B58,'Ambiente Atual'!$C$4:$R$101,11,FALSE)</f>
        <v>Hyperion</v>
      </c>
      <c r="F58" s="34" t="str">
        <f>VLOOKUP($B58,'Ambiente Atual'!$C$4:$R$101,12,FALSE)</f>
        <v>Hyperion - Aplicação - Planning</v>
      </c>
      <c r="G58" s="33" t="str">
        <f>VLOOKUP($B58,'Ambiente Atual'!$C$4:$R$101,13,FALSE)</f>
        <v>HYHML</v>
      </c>
      <c r="H58" s="35" t="s">
        <v>496</v>
      </c>
      <c r="I58" s="40" t="s">
        <v>497</v>
      </c>
      <c r="J58" s="35" t="s">
        <v>200</v>
      </c>
      <c r="K58" s="36">
        <v>0</v>
      </c>
      <c r="L58" s="37">
        <v>43837</v>
      </c>
    </row>
    <row r="59" spans="1:12" ht="24">
      <c r="A59" s="33" t="str">
        <f>'Ambiente Atual'!B59</f>
        <v>Homologação</v>
      </c>
      <c r="B59" s="33" t="str">
        <f>'Ambiente Atual'!C59</f>
        <v>VS-AP6-HABO</v>
      </c>
      <c r="C59" s="34" t="str">
        <f>VLOOKUP($B59,'Ambiente Atual'!$C$4:$R$101,2,FALSE)</f>
        <v>Virtual</v>
      </c>
      <c r="D59" s="34" t="str">
        <f>VLOOKUP($B59,'Ambiente Atual'!$C$4:$R$101,16,FALSE)</f>
        <v>Primesys</v>
      </c>
      <c r="E59" s="33" t="str">
        <f>VLOOKUP($B59,'Ambiente Atual'!$C$4:$R$101,11,FALSE)</f>
        <v>Hyperion</v>
      </c>
      <c r="F59" s="34" t="str">
        <f>VLOOKUP($B59,'Ambiente Atual'!$C$4:$R$101,12,FALSE)</f>
        <v>Hyperion - Aplicação - FDM</v>
      </c>
      <c r="G59" s="33" t="str">
        <f>VLOOKUP($B59,'Ambiente Atual'!$C$4:$R$101,13,FALSE)</f>
        <v>HYHML</v>
      </c>
      <c r="H59" s="35" t="s">
        <v>487</v>
      </c>
      <c r="I59" s="40" t="s">
        <v>357</v>
      </c>
      <c r="J59" s="35" t="s">
        <v>200</v>
      </c>
      <c r="K59" s="36">
        <v>0</v>
      </c>
      <c r="L59" s="37">
        <v>43837</v>
      </c>
    </row>
    <row r="60" spans="1:12" ht="46.5">
      <c r="A60" s="33" t="str">
        <f>'Ambiente Atual'!B60</f>
        <v>Homologação</v>
      </c>
      <c r="B60" s="33" t="str">
        <f>'Ambiente Atual'!C60</f>
        <v>VS-PS3-HABO</v>
      </c>
      <c r="C60" s="34" t="str">
        <f>VLOOKUP($B60,'Ambiente Atual'!$C$4:$R$101,2,FALSE)</f>
        <v>Virtual</v>
      </c>
      <c r="D60" s="34" t="str">
        <f>VLOOKUP($B60,'Ambiente Atual'!$C$4:$R$101,16,FALSE)</f>
        <v>Primesys</v>
      </c>
      <c r="E60" s="33" t="str">
        <f>VLOOKUP($B60,'Ambiente Atual'!$C$4:$R$101,11,FALSE)</f>
        <v>Hyperion</v>
      </c>
      <c r="F60" s="34" t="str">
        <f>VLOOKUP($B60,'Ambiente Atual'!$C$4:$R$101,12,FALSE)</f>
        <v>Hyperion - Processo - ESSBASE</v>
      </c>
      <c r="G60" s="33" t="str">
        <f>VLOOKUP($B60,'Ambiente Atual'!$C$4:$R$101,13,FALSE)</f>
        <v>HYHML</v>
      </c>
      <c r="H60" s="35" t="s">
        <v>502</v>
      </c>
      <c r="I60" s="40" t="s">
        <v>501</v>
      </c>
      <c r="J60" s="35" t="s">
        <v>200</v>
      </c>
      <c r="K60" s="36">
        <v>0</v>
      </c>
      <c r="L60" s="37">
        <v>43837</v>
      </c>
    </row>
    <row r="61" spans="1:12" ht="24">
      <c r="A61" s="33" t="str">
        <f>'Ambiente Atual'!B61</f>
        <v>Homologação</v>
      </c>
      <c r="B61" s="33" t="str">
        <f>'Ambiente Atual'!C61</f>
        <v>VS-AP9-HABO</v>
      </c>
      <c r="C61" s="34" t="str">
        <f>VLOOKUP($B61,'Ambiente Atual'!$C$4:$R$101,2,FALSE)</f>
        <v>Virtual</v>
      </c>
      <c r="D61" s="34" t="str">
        <f>VLOOKUP($B61,'Ambiente Atual'!$C$4:$R$101,16,FALSE)</f>
        <v>Primesys</v>
      </c>
      <c r="E61" s="33" t="str">
        <f>VLOOKUP($B61,'Ambiente Atual'!$C$4:$R$101,11,FALSE)</f>
        <v>Mastersaf DW</v>
      </c>
      <c r="F61" s="34" t="str">
        <f>VLOOKUP($B61,'Ambiente Atual'!$C$4:$R$101,12,FALSE)</f>
        <v>Mastersaf - Aplicação - DW - TS</v>
      </c>
      <c r="G61" s="33" t="str">
        <f>VLOOKUP($B61,'Ambiente Atual'!$C$4:$R$101,13,FALSE)</f>
        <v>MSHML</v>
      </c>
      <c r="H61" s="35" t="s">
        <v>472</v>
      </c>
      <c r="I61" s="40">
        <v>247</v>
      </c>
      <c r="J61" s="35" t="s">
        <v>200</v>
      </c>
      <c r="K61" s="36">
        <v>0</v>
      </c>
      <c r="L61" s="37">
        <v>44022</v>
      </c>
    </row>
    <row r="62" spans="1:12" ht="24">
      <c r="A62" s="33" t="str">
        <f>'Ambiente Atual'!B62</f>
        <v>Homologação</v>
      </c>
      <c r="B62" s="33" t="str">
        <f>'Ambiente Atual'!C62</f>
        <v>VS-AP10-HABO</v>
      </c>
      <c r="C62" s="34" t="str">
        <f>VLOOKUP($B62,'Ambiente Atual'!$C$4:$R$101,2,FALSE)</f>
        <v>Virtual</v>
      </c>
      <c r="D62" s="34" t="str">
        <f>VLOOKUP($B62,'Ambiente Atual'!$C$4:$R$101,16,FALSE)</f>
        <v>Primesys</v>
      </c>
      <c r="E62" s="33" t="str">
        <f>VLOOKUP($B62,'Ambiente Atual'!$C$4:$R$101,11,FALSE)</f>
        <v>Mastersaf Interdados</v>
      </c>
      <c r="F62" s="34" t="str">
        <f>VLOOKUP($B62,'Ambiente Atual'!$C$4:$R$101,12,FALSE)</f>
        <v>Mastersaf - Aplicação - Interdados</v>
      </c>
      <c r="G62" s="33" t="str">
        <f>VLOOKUP($B62,'Ambiente Atual'!$C$4:$R$101,13,FALSE)</f>
        <v>MSHML</v>
      </c>
      <c r="H62" s="35" t="s">
        <v>499</v>
      </c>
      <c r="I62" s="40" t="s">
        <v>500</v>
      </c>
      <c r="J62" s="35" t="s">
        <v>200</v>
      </c>
      <c r="K62" s="36">
        <v>0</v>
      </c>
      <c r="L62" s="37">
        <v>1007</v>
      </c>
    </row>
    <row r="63" spans="1:12">
      <c r="A63" s="33" t="str">
        <f>'Ambiente Atual'!B63</f>
        <v>Homologação</v>
      </c>
      <c r="B63" s="33" t="str">
        <f>'Ambiente Atual'!C63</f>
        <v>VS-WB9-HABO</v>
      </c>
      <c r="C63" s="34" t="str">
        <f>VLOOKUP($B63,'Ambiente Atual'!$C$4:$R$101,2,FALSE)</f>
        <v>Virtual</v>
      </c>
      <c r="D63" s="34" t="str">
        <f>VLOOKUP($B63,'Ambiente Atual'!$C$4:$R$101,16,FALSE)</f>
        <v>Primesys</v>
      </c>
      <c r="E63" s="33" t="str">
        <f>VLOOKUP($B63,'Ambiente Atual'!$C$4:$R$101,11,FALSE)</f>
        <v>ODI</v>
      </c>
      <c r="F63" s="34" t="str">
        <f>VLOOKUP($B63,'Ambiente Atual'!$C$4:$R$101,12,FALSE)</f>
        <v>ODI</v>
      </c>
      <c r="G63" s="33" t="str">
        <f>VLOOKUP($B63,'Ambiente Atual'!$C$4:$R$101,13,FALSE)</f>
        <v>ODHML</v>
      </c>
      <c r="H63" s="35" t="s">
        <v>488</v>
      </c>
      <c r="I63" s="40" t="s">
        <v>191</v>
      </c>
      <c r="J63" s="35" t="s">
        <v>200</v>
      </c>
      <c r="K63" s="36">
        <v>0</v>
      </c>
      <c r="L63" s="37">
        <v>43837</v>
      </c>
    </row>
    <row r="64" spans="1:12">
      <c r="A64" s="33" t="str">
        <f>'Ambiente Atual'!B64</f>
        <v>Homologação</v>
      </c>
      <c r="B64" s="33" t="str">
        <f>'Ambiente Atual'!C64</f>
        <v>VS-AP12-HABO</v>
      </c>
      <c r="C64" s="34" t="str">
        <f>VLOOKUP($B64,'Ambiente Atual'!$C$4:$R$101,2,FALSE)</f>
        <v>Virtual</v>
      </c>
      <c r="D64" s="34" t="str">
        <f>VLOOKUP($B64,'Ambiente Atual'!$C$4:$R$101,16,FALSE)</f>
        <v>Primesys</v>
      </c>
      <c r="E64" s="33" t="str">
        <f>VLOOKUP($B64,'Ambiente Atual'!$C$4:$R$101,11,FALSE)</f>
        <v>Nexo</v>
      </c>
      <c r="F64" s="34" t="str">
        <f>VLOOKUP($B64,'Ambiente Atual'!$C$4:$R$101,12,FALSE)</f>
        <v>Nexo - TS</v>
      </c>
      <c r="G64" s="33" t="str">
        <f>VLOOKUP($B64,'Ambiente Atual'!$C$4:$R$101,13,FALSE)</f>
        <v>NXHML</v>
      </c>
      <c r="H64" s="35" t="s">
        <v>473</v>
      </c>
      <c r="I64" s="40" t="s">
        <v>540</v>
      </c>
      <c r="J64" s="35" t="s">
        <v>200</v>
      </c>
      <c r="K64" s="36">
        <v>0</v>
      </c>
      <c r="L64" s="37">
        <v>43837</v>
      </c>
    </row>
    <row r="65" spans="1:12" hidden="1">
      <c r="A65" s="33" t="str">
        <f>'Ambiente Atual'!B65</f>
        <v>Desenvolvimento</v>
      </c>
      <c r="B65" s="33" t="str">
        <f>'Ambiente Atual'!C65</f>
        <v>PS-DB1-DABO</v>
      </c>
      <c r="C65" s="34" t="str">
        <f>VLOOKUP($B65,'Ambiente Atual'!$C$4:$R$101,2,FALSE)</f>
        <v>Físico</v>
      </c>
      <c r="D65" s="34" t="str">
        <f>VLOOKUP($B65,'Ambiente Atual'!$C$4:$R$101,16,FALSE)</f>
        <v>Primesys</v>
      </c>
      <c r="E65" s="33" t="str">
        <f>VLOOKUP($B65,'Ambiente Atual'!$C$4:$R$101,11,FALSE)</f>
        <v>Desligado</v>
      </c>
      <c r="F65" s="34" t="str">
        <f>VLOOKUP($B65,'Ambiente Atual'!$C$4:$R$101,12,FALSE)</f>
        <v>Desligado</v>
      </c>
      <c r="G65" s="33" t="str">
        <f>VLOOKUP($B65,'Ambiente Atual'!$C$4:$R$101,13,FALSE)</f>
        <v>Banco HRPDEV</v>
      </c>
      <c r="H65" s="35" t="s">
        <v>91</v>
      </c>
      <c r="I65" s="40" t="s">
        <v>471</v>
      </c>
      <c r="J65" s="35" t="s">
        <v>200</v>
      </c>
      <c r="K65" s="36">
        <v>0</v>
      </c>
      <c r="L65" s="37">
        <v>43837</v>
      </c>
    </row>
    <row r="66" spans="1:12" ht="24">
      <c r="A66" s="33" t="str">
        <f>'Ambiente Atual'!B66</f>
        <v>Desenvolvimento</v>
      </c>
      <c r="B66" s="33" t="str">
        <f>'Ambiente Atual'!C66</f>
        <v>PS-DB2-DABO</v>
      </c>
      <c r="C66" s="34" t="str">
        <f>VLOOKUP($B66,'Ambiente Atual'!$C$4:$R$101,2,FALSE)</f>
        <v>Físico</v>
      </c>
      <c r="D66" s="34" t="str">
        <f>VLOOKUP($B66,'Ambiente Atual'!$C$4:$R$101,16,FALSE)</f>
        <v>Primesys</v>
      </c>
      <c r="E66" s="33" t="str">
        <f>VLOOKUP($B66,'Ambiente Atual'!$C$4:$R$101,11,FALSE)</f>
        <v>Banco de Dados</v>
      </c>
      <c r="F66" s="34" t="str">
        <f>VLOOKUP($B66,'Ambiente Atual'!$C$4:$R$101,12,FALSE)</f>
        <v>Banco - Peoplesoft Financeiro</v>
      </c>
      <c r="G66" s="33" t="str">
        <f>VLOOKUP($B66,'Ambiente Atual'!$C$4:$R$101,13,FALSE)</f>
        <v>Banco FSPDEV</v>
      </c>
      <c r="H66" s="35" t="s">
        <v>91</v>
      </c>
      <c r="I66" s="40" t="s">
        <v>471</v>
      </c>
      <c r="J66" s="35" t="s">
        <v>200</v>
      </c>
      <c r="K66" s="36">
        <v>0</v>
      </c>
      <c r="L66" s="37">
        <v>43837</v>
      </c>
    </row>
    <row r="67" spans="1:12">
      <c r="A67" s="33" t="str">
        <f>'Ambiente Atual'!B67</f>
        <v>Desenvolvimento</v>
      </c>
      <c r="B67" s="33" t="str">
        <f>'Ambiente Atual'!C67</f>
        <v>PS-DB3-DABO</v>
      </c>
      <c r="C67" s="34" t="str">
        <f>VLOOKUP($B67,'Ambiente Atual'!$C$4:$R$101,2,FALSE)</f>
        <v>Físico</v>
      </c>
      <c r="D67" s="34" t="str">
        <f>VLOOKUP($B67,'Ambiente Atual'!$C$4:$R$101,16,FALSE)</f>
        <v>Primesys</v>
      </c>
      <c r="E67" s="33" t="str">
        <f>VLOOKUP($B67,'Ambiente Atual'!$C$4:$R$101,11,FALSE)</f>
        <v>Banco de Dados</v>
      </c>
      <c r="F67" s="34" t="str">
        <f>VLOOKUP($B67,'Ambiente Atual'!$C$4:$R$101,12,FALSE)</f>
        <v>Banco ECM</v>
      </c>
      <c r="G67" s="33" t="str">
        <f>VLOOKUP($B67,'Ambiente Atual'!$C$4:$R$101,13,FALSE)</f>
        <v>Banco ECDEV / HRTRN</v>
      </c>
      <c r="H67" s="35" t="s">
        <v>91</v>
      </c>
      <c r="I67" s="40" t="s">
        <v>471</v>
      </c>
      <c r="J67" s="35" t="s">
        <v>200</v>
      </c>
      <c r="K67" s="36">
        <v>0</v>
      </c>
      <c r="L67" s="37">
        <v>43837</v>
      </c>
    </row>
    <row r="68" spans="1:12">
      <c r="A68" s="33" t="str">
        <f>'Ambiente Atual'!B68</f>
        <v>Desenvolvimento</v>
      </c>
      <c r="B68" s="33" t="str">
        <f>'Ambiente Atual'!C68</f>
        <v>PS-DB4-DABO</v>
      </c>
      <c r="C68" s="34" t="str">
        <f>VLOOKUP($B68,'Ambiente Atual'!$C$4:$R$101,2,FALSE)</f>
        <v>Físico</v>
      </c>
      <c r="D68" s="34" t="str">
        <f>VLOOKUP($B68,'Ambiente Atual'!$C$4:$R$101,16,FALSE)</f>
        <v>Primesys</v>
      </c>
      <c r="E68" s="33" t="str">
        <f>VLOOKUP($B68,'Ambiente Atual'!$C$4:$R$101,11,FALSE)</f>
        <v>Banco de Dados</v>
      </c>
      <c r="F68" s="34" t="str">
        <f>VLOOKUP($B68,'Ambiente Atual'!$C$4:$R$101,12,FALSE)</f>
        <v>Banco Hyperion</v>
      </c>
      <c r="G68" s="33" t="str">
        <f>VLOOKUP($B68,'Ambiente Atual'!$C$4:$R$101,13,FALSE)</f>
        <v>Banco HYDEV / FSTRN</v>
      </c>
      <c r="H68" s="35" t="s">
        <v>91</v>
      </c>
      <c r="I68" s="40" t="s">
        <v>471</v>
      </c>
      <c r="J68" s="35" t="s">
        <v>200</v>
      </c>
      <c r="K68" s="36">
        <v>0</v>
      </c>
      <c r="L68" s="37">
        <v>43837</v>
      </c>
    </row>
    <row r="69" spans="1:12">
      <c r="A69" s="33" t="str">
        <f>'Ambiente Atual'!B69</f>
        <v>Desenvolvimento</v>
      </c>
      <c r="B69" s="33" t="str">
        <f>'Ambiente Atual'!C69</f>
        <v>PS-DB5-DABO</v>
      </c>
      <c r="C69" s="34" t="str">
        <f>VLOOKUP($B69,'Ambiente Atual'!$C$4:$R$101,2,FALSE)</f>
        <v>Físico</v>
      </c>
      <c r="D69" s="34" t="str">
        <f>VLOOKUP($B69,'Ambiente Atual'!$C$4:$R$101,16,FALSE)</f>
        <v>Primesys</v>
      </c>
      <c r="E69" s="33" t="str">
        <f>VLOOKUP($B69,'Ambiente Atual'!$C$4:$R$101,11,FALSE)</f>
        <v>Banco de Dados</v>
      </c>
      <c r="F69" s="34" t="str">
        <f>VLOOKUP($B69,'Ambiente Atual'!$C$4:$R$101,12,FALSE)</f>
        <v>Banco Mastersaf</v>
      </c>
      <c r="G69" s="33" t="str">
        <f>VLOOKUP($B69,'Ambiente Atual'!$C$4:$R$101,13,FALSE)</f>
        <v>Banco MSDEV</v>
      </c>
      <c r="H69" s="35" t="s">
        <v>91</v>
      </c>
      <c r="I69" s="40" t="s">
        <v>503</v>
      </c>
      <c r="J69" s="35" t="s">
        <v>200</v>
      </c>
      <c r="K69" s="36">
        <v>0</v>
      </c>
      <c r="L69" s="37">
        <v>0</v>
      </c>
    </row>
    <row r="70" spans="1:12">
      <c r="A70" s="33" t="str">
        <f>'Ambiente Atual'!B70</f>
        <v>Desenvolvimento</v>
      </c>
      <c r="B70" s="33" t="str">
        <f>'Ambiente Atual'!C70</f>
        <v>PS-DB7-DABO</v>
      </c>
      <c r="C70" s="34" t="str">
        <f>VLOOKUP($B70,'Ambiente Atual'!$C$4:$R$101,2,FALSE)</f>
        <v>Físico</v>
      </c>
      <c r="D70" s="34" t="str">
        <f>VLOOKUP($B70,'Ambiente Atual'!$C$4:$R$101,16,FALSE)</f>
        <v>Primesys</v>
      </c>
      <c r="E70" s="33" t="str">
        <f>VLOOKUP($B70,'Ambiente Atual'!$C$4:$R$101,11,FALSE)</f>
        <v>Banco de Dados</v>
      </c>
      <c r="F70" s="34" t="str">
        <f>VLOOKUP($B70,'Ambiente Atual'!$C$4:$R$101,12,FALSE)</f>
        <v>Banco Nexo e Banco ODI</v>
      </c>
      <c r="G70" s="33" t="str">
        <f>VLOOKUP($B70,'Ambiente Atual'!$C$4:$R$101,13,FALSE)</f>
        <v>Banco NXDEV / ODDEV</v>
      </c>
      <c r="H70" s="35" t="s">
        <v>91</v>
      </c>
      <c r="I70" s="40" t="s">
        <v>541</v>
      </c>
      <c r="J70" s="35" t="s">
        <v>200</v>
      </c>
      <c r="K70" s="36">
        <v>0</v>
      </c>
      <c r="L70" s="37">
        <v>43837</v>
      </c>
    </row>
    <row r="71" spans="1:12" ht="46.5" hidden="1">
      <c r="A71" s="33" t="str">
        <f>'Ambiente Atual'!B71</f>
        <v>Desenvolvimento</v>
      </c>
      <c r="B71" s="33" t="str">
        <f>'Ambiente Atual'!C71</f>
        <v>VS-AP1-DABO</v>
      </c>
      <c r="C71" s="34" t="str">
        <f>VLOOKUP($B71,'Ambiente Atual'!$C$4:$R$101,2,FALSE)</f>
        <v>Virtual</v>
      </c>
      <c r="D71" s="34" t="str">
        <f>VLOOKUP($B71,'Ambiente Atual'!$C$4:$R$101,16,FALSE)</f>
        <v>Primesys</v>
      </c>
      <c r="E71" s="33" t="str">
        <f>VLOOKUP($B71,'Ambiente Atual'!$C$4:$R$101,11,FALSE)</f>
        <v>Desligado</v>
      </c>
      <c r="F71" s="34" t="str">
        <f>VLOOKUP($B71,'Ambiente Atual'!$C$4:$R$101,12,FALSE)</f>
        <v>Desligado</v>
      </c>
      <c r="G71" s="33" t="str">
        <f>VLOOKUP($B71,'Ambiente Atual'!$C$4:$R$101,13,FALSE)</f>
        <v>HRTRN / HRPDEV</v>
      </c>
      <c r="H71" s="35" t="s">
        <v>356</v>
      </c>
      <c r="I71" s="40" t="s">
        <v>495</v>
      </c>
      <c r="J71" s="35" t="s">
        <v>506</v>
      </c>
      <c r="K71" s="36">
        <v>0</v>
      </c>
      <c r="L71" s="37">
        <v>43837</v>
      </c>
    </row>
    <row r="72" spans="1:12" ht="69">
      <c r="A72" s="33" t="str">
        <f>'Ambiente Atual'!B72</f>
        <v>Desenvolvimento</v>
      </c>
      <c r="B72" s="33" t="str">
        <f>'Ambiente Atual'!C72</f>
        <v>VS-AP2-DABO</v>
      </c>
      <c r="C72" s="34" t="str">
        <f>VLOOKUP($B72,'Ambiente Atual'!$C$4:$R$101,2,FALSE)</f>
        <v>Virtual</v>
      </c>
      <c r="D72" s="34" t="str">
        <f>VLOOKUP($B72,'Ambiente Atual'!$C$4:$R$101,16,FALSE)</f>
        <v>Primesys</v>
      </c>
      <c r="E72" s="33" t="str">
        <f>VLOOKUP($B72,'Ambiente Atual'!$C$4:$R$101,11,FALSE)</f>
        <v>Peoplesoft FSCM</v>
      </c>
      <c r="F72" s="34" t="str">
        <f>VLOOKUP($B72,'Ambiente Atual'!$C$4:$R$101,12,FALSE)</f>
        <v>Aplicação - Peoplesoft Financeiro</v>
      </c>
      <c r="G72" s="33" t="str">
        <f>VLOOKUP($B72,'Ambiente Atual'!$C$4:$R$101,13,FALSE)</f>
        <v>FSTRN / FSPDEV</v>
      </c>
      <c r="H72" s="35" t="s">
        <v>478</v>
      </c>
      <c r="I72" s="40" t="s">
        <v>510</v>
      </c>
      <c r="J72" s="35" t="s">
        <v>507</v>
      </c>
      <c r="K72" s="36">
        <v>0</v>
      </c>
      <c r="L72" s="37">
        <v>43837</v>
      </c>
    </row>
    <row r="73" spans="1:12" ht="91.5">
      <c r="A73" s="33" t="str">
        <f>'Ambiente Atual'!B73</f>
        <v>Desenvolvimento</v>
      </c>
      <c r="B73" s="33" t="str">
        <f>'Ambiente Atual'!C73</f>
        <v>VS-AP3-DABO</v>
      </c>
      <c r="C73" s="34" t="str">
        <f>VLOOKUP($B73,'Ambiente Atual'!$C$4:$R$101,2,FALSE)</f>
        <v>Virtual</v>
      </c>
      <c r="D73" s="34" t="str">
        <f>VLOOKUP($B73,'Ambiente Atual'!$C$4:$R$101,16,FALSE)</f>
        <v>Primesys</v>
      </c>
      <c r="E73" s="33" t="str">
        <f>VLOOKUP($B73,'Ambiente Atual'!$C$4:$R$101,11,FALSE)</f>
        <v>ECM</v>
      </c>
      <c r="F73" s="34" t="str">
        <f>VLOOKUP($B73,'Ambiente Atual'!$C$4:$R$101,12,FALSE)</f>
        <v>Aplicação ECM</v>
      </c>
      <c r="G73" s="33" t="str">
        <f>VLOOKUP($B73,'Ambiente Atual'!$C$4:$R$101,13,FALSE)</f>
        <v>ECDEV</v>
      </c>
      <c r="H73" s="35" t="s">
        <v>539</v>
      </c>
      <c r="I73" s="40" t="s">
        <v>358</v>
      </c>
      <c r="J73" s="35" t="s">
        <v>200</v>
      </c>
      <c r="K73" s="36">
        <v>0</v>
      </c>
      <c r="L73" s="37">
        <v>43837</v>
      </c>
    </row>
    <row r="74" spans="1:12" ht="136.5">
      <c r="A74" s="33" t="str">
        <f>'Ambiente Atual'!B74</f>
        <v>Desenvolvimento</v>
      </c>
      <c r="B74" s="33" t="str">
        <f>'Ambiente Atual'!C74</f>
        <v>VS-AP4-DABO</v>
      </c>
      <c r="C74" s="34" t="str">
        <f>VLOOKUP($B74,'Ambiente Atual'!$C$4:$R$101,2,FALSE)</f>
        <v>Virtual</v>
      </c>
      <c r="D74" s="34" t="str">
        <f>VLOOKUP($B74,'Ambiente Atual'!$C$4:$R$101,16,FALSE)</f>
        <v>Primesys</v>
      </c>
      <c r="E74" s="33" t="str">
        <f>VLOOKUP($B74,'Ambiente Atual'!$C$4:$R$101,11,FALSE)</f>
        <v>Hyperion</v>
      </c>
      <c r="F74" s="34" t="str">
        <f>VLOOKUP($B74,'Ambiente Atual'!$C$4:$R$101,12,FALSE)</f>
        <v>Aplicação - Hyperion</v>
      </c>
      <c r="G74" s="33" t="str">
        <f>VLOOKUP($B74,'Ambiente Atual'!$C$4:$R$101,13,FALSE)</f>
        <v>HYDEV</v>
      </c>
      <c r="H74" s="35" t="s">
        <v>515</v>
      </c>
      <c r="I74" s="40" t="s">
        <v>516</v>
      </c>
      <c r="J74" s="35" t="s">
        <v>200</v>
      </c>
      <c r="K74" s="36">
        <v>0</v>
      </c>
      <c r="L74" s="37">
        <v>43837</v>
      </c>
    </row>
    <row r="75" spans="1:12">
      <c r="A75" s="33" t="str">
        <f>'Ambiente Atual'!B75</f>
        <v>Desenvolvimento</v>
      </c>
      <c r="B75" s="33" t="str">
        <f>'Ambiente Atual'!C75</f>
        <v>VS-AP5-DABO</v>
      </c>
      <c r="C75" s="34" t="str">
        <f>VLOOKUP($B75,'Ambiente Atual'!$C$4:$R$101,2,FALSE)</f>
        <v>Virtual</v>
      </c>
      <c r="D75" s="34" t="str">
        <f>VLOOKUP($B75,'Ambiente Atual'!$C$4:$R$101,16,FALSE)</f>
        <v>Primesys</v>
      </c>
      <c r="E75" s="33" t="str">
        <f>VLOOKUP($B75,'Ambiente Atual'!$C$4:$R$101,11,FALSE)</f>
        <v>Mastersaf</v>
      </c>
      <c r="F75" s="34" t="str">
        <f>VLOOKUP($B75,'Ambiente Atual'!$C$4:$R$101,12,FALSE)</f>
        <v>Aplicação - Mastersaf</v>
      </c>
      <c r="G75" s="33" t="str">
        <f>VLOOKUP($B75,'Ambiente Atual'!$C$4:$R$101,13,FALSE)</f>
        <v>MSDEV</v>
      </c>
      <c r="H75" s="35" t="s">
        <v>472</v>
      </c>
      <c r="I75" s="40" t="s">
        <v>490</v>
      </c>
      <c r="J75" s="35" t="s">
        <v>200</v>
      </c>
      <c r="K75" s="36">
        <v>0</v>
      </c>
      <c r="L75" s="37">
        <v>43837</v>
      </c>
    </row>
    <row r="76" spans="1:12" ht="24">
      <c r="A76" s="33" t="str">
        <f>'Ambiente Atual'!B76</f>
        <v>Desenvolvimento</v>
      </c>
      <c r="B76" s="33" t="str">
        <f>'Ambiente Atual'!C76</f>
        <v>VS-AP7-DABO</v>
      </c>
      <c r="C76" s="34" t="str">
        <f>VLOOKUP($B76,'Ambiente Atual'!$C$4:$R$101,2,FALSE)</f>
        <v>Virtual</v>
      </c>
      <c r="D76" s="34" t="str">
        <f>VLOOKUP($B76,'Ambiente Atual'!$C$4:$R$101,16,FALSE)</f>
        <v>Primesys</v>
      </c>
      <c r="E76" s="33" t="str">
        <f>VLOOKUP($B76,'Ambiente Atual'!$C$4:$R$101,11,FALSE)</f>
        <v>Nexo / ODI</v>
      </c>
      <c r="F76" s="34" t="str">
        <f>VLOOKUP($B76,'Ambiente Atual'!$C$4:$R$101,12,FALSE)</f>
        <v>Aplicação Nexo e Aplicação do ODI</v>
      </c>
      <c r="G76" s="33" t="str">
        <f>VLOOKUP($B76,'Ambiente Atual'!$C$4:$R$101,13,FALSE)</f>
        <v>NXDEV / ODIDEV</v>
      </c>
      <c r="H76" s="35" t="s">
        <v>473</v>
      </c>
      <c r="I76" s="40" t="s">
        <v>540</v>
      </c>
      <c r="J76" s="35" t="s">
        <v>200</v>
      </c>
      <c r="K76" s="36">
        <v>0</v>
      </c>
      <c r="L76" s="37">
        <v>43725</v>
      </c>
    </row>
    <row r="77" spans="1:12" ht="24">
      <c r="A77" s="33" t="str">
        <f>'Ambiente Atual'!B77</f>
        <v>Produção/HML</v>
      </c>
      <c r="B77" s="33" t="str">
        <f>'Ambiente Atual'!C77</f>
        <v>VS-DB1-PRJ-E</v>
      </c>
      <c r="C77" s="34" t="str">
        <f>VLOOKUP($B77,'Ambiente Atual'!$C$4:$R$101,2,FALSE)</f>
        <v>Virtual</v>
      </c>
      <c r="D77" s="34" t="str">
        <f>VLOOKUP($B77,'Ambiente Atual'!$C$4:$R$101,16,FALSE)</f>
        <v>Finep</v>
      </c>
      <c r="E77" s="33" t="str">
        <f>VLOOKUP($B77,'Ambiente Atual'!$C$4:$R$101,11,FALSE)</f>
        <v>Banco de dados</v>
      </c>
      <c r="F77" s="34" t="str">
        <f>VLOOKUP($B77,'Ambiente Atual'!$C$4:$R$101,12,FALSE)</f>
        <v>Ambiente e-Social - PRD/HML</v>
      </c>
      <c r="G77" s="33">
        <f>VLOOKUP($B77,'Ambiente Atual'!$C$4:$R$101,13,FALSE)</f>
        <v>0</v>
      </c>
      <c r="H77" s="35" t="s">
        <v>92</v>
      </c>
      <c r="I77" s="40" t="s">
        <v>503</v>
      </c>
      <c r="J77" s="35" t="s">
        <v>200</v>
      </c>
      <c r="K77" s="36">
        <v>0</v>
      </c>
      <c r="L77" s="37">
        <v>43837</v>
      </c>
    </row>
    <row r="78" spans="1:12" ht="24">
      <c r="A78" s="33" t="str">
        <f>'Ambiente Atual'!B78</f>
        <v>Produção/HML</v>
      </c>
      <c r="B78" s="33" t="str">
        <f>'Ambiente Atual'!C78</f>
        <v>VS-AP1-PRJ -E</v>
      </c>
      <c r="C78" s="34" t="str">
        <f>VLOOKUP($B78,'Ambiente Atual'!$C$4:$R$101,2,FALSE)</f>
        <v>Virtual</v>
      </c>
      <c r="D78" s="34" t="str">
        <f>VLOOKUP($B78,'Ambiente Atual'!$C$4:$R$101,16,FALSE)</f>
        <v>Finep</v>
      </c>
      <c r="E78" s="33" t="str">
        <f>VLOOKUP($B78,'Ambiente Atual'!$C$4:$R$101,11,FALSE)</f>
        <v>Aplicação PSFT</v>
      </c>
      <c r="F78" s="34" t="str">
        <f>VLOOKUP($B78,'Ambiente Atual'!$C$4:$R$101,12,FALSE)</f>
        <v>Ambiente e-Social - PRD/HML</v>
      </c>
      <c r="G78" s="33">
        <f>VLOOKUP($B78,'Ambiente Atual'!$C$4:$R$101,13,FALSE)</f>
        <v>0</v>
      </c>
      <c r="H78" s="35" t="s">
        <v>509</v>
      </c>
      <c r="I78" s="40" t="s">
        <v>508</v>
      </c>
      <c r="J78" s="35" t="s">
        <v>492</v>
      </c>
      <c r="K78" s="36">
        <v>0</v>
      </c>
      <c r="L78" s="37">
        <v>43837</v>
      </c>
    </row>
    <row r="79" spans="1:12" ht="24">
      <c r="A79" s="33" t="str">
        <f>'Ambiente Atual'!B79</f>
        <v>Produção</v>
      </c>
      <c r="B79" s="33" t="str">
        <f>'Ambiente Atual'!C79</f>
        <v>VS-DB1-PRJ</v>
      </c>
      <c r="C79" s="34" t="str">
        <f>VLOOKUP($B79,'Ambiente Atual'!$C$4:$R$101,2,FALSE)</f>
        <v>Virtual</v>
      </c>
      <c r="D79" s="34" t="str">
        <f>VLOOKUP($B79,'Ambiente Atual'!$C$4:$R$101,16,FALSE)</f>
        <v>Finep</v>
      </c>
      <c r="E79" s="33" t="str">
        <f>VLOOKUP($B79,'Ambiente Atual'!$C$4:$R$101,11,FALSE)</f>
        <v>Banco de dados</v>
      </c>
      <c r="F79" s="34" t="str">
        <f>VLOOKUP($B79,'Ambiente Atual'!$C$4:$R$101,12,FALSE)</f>
        <v>Banco de Dados - HRPRD 9.2</v>
      </c>
      <c r="G79" s="33" t="str">
        <f>VLOOKUP($B79,'Ambiente Atual'!$C$4:$R$101,13,FALSE)</f>
        <v>HRPRD</v>
      </c>
      <c r="H79" s="35" t="s">
        <v>92</v>
      </c>
      <c r="I79" s="40" t="s">
        <v>503</v>
      </c>
      <c r="J79" s="35" t="s">
        <v>200</v>
      </c>
      <c r="K79" s="36">
        <v>0</v>
      </c>
      <c r="L79" s="37">
        <v>43837</v>
      </c>
    </row>
    <row r="80" spans="1:12" ht="35.25">
      <c r="A80" s="33" t="str">
        <f>'Ambiente Atual'!B80</f>
        <v>Produção</v>
      </c>
      <c r="B80" s="33" t="str">
        <f>'Ambiente Atual'!C80</f>
        <v xml:space="preserve">VS-AP1-PRJ </v>
      </c>
      <c r="C80" s="34" t="str">
        <f>VLOOKUP($B80,'Ambiente Atual'!$C$4:$R$101,2,FALSE)</f>
        <v>Virtual</v>
      </c>
      <c r="D80" s="34" t="str">
        <f>VLOOKUP($B80,'Ambiente Atual'!$C$4:$R$101,16,FALSE)</f>
        <v>Finep</v>
      </c>
      <c r="E80" s="33" t="str">
        <f>VLOOKUP($B80,'Ambiente Atual'!$C$4:$R$101,11,FALSE)</f>
        <v>Aplicação PSFT</v>
      </c>
      <c r="F80" s="34" t="str">
        <f>VLOOKUP($B80,'Ambiente Atual'!$C$4:$R$101,12,FALSE)</f>
        <v>Servidor de aplicação do Peoplesoft 9.2 - Produção</v>
      </c>
      <c r="G80" s="33" t="str">
        <f>VLOOKUP($B80,'Ambiente Atual'!$C$4:$R$101,13,FALSE)</f>
        <v>HRPRD</v>
      </c>
      <c r="H80" s="35" t="s">
        <v>585</v>
      </c>
      <c r="I80" s="40" t="s">
        <v>530</v>
      </c>
      <c r="J80" s="35" t="s">
        <v>493</v>
      </c>
      <c r="K80" s="62" t="s">
        <v>599</v>
      </c>
      <c r="L80" s="37">
        <v>43837</v>
      </c>
    </row>
    <row r="81" spans="1:12" ht="35.25">
      <c r="A81" s="33" t="str">
        <f>'Ambiente Atual'!B81</f>
        <v>Produção</v>
      </c>
      <c r="B81" s="33" t="str">
        <f>'Ambiente Atual'!C81</f>
        <v xml:space="preserve">VS-AP2-PRJ </v>
      </c>
      <c r="C81" s="34" t="str">
        <f>VLOOKUP($B81,'Ambiente Atual'!$C$4:$R$101,2,FALSE)</f>
        <v>Virtual</v>
      </c>
      <c r="D81" s="34" t="str">
        <f>VLOOKUP($B81,'Ambiente Atual'!$C$4:$R$101,16,FALSE)</f>
        <v>Finep</v>
      </c>
      <c r="E81" s="33" t="str">
        <f>VLOOKUP($B81,'Ambiente Atual'!$C$4:$R$101,11,FALSE)</f>
        <v>Aplicação PSFT</v>
      </c>
      <c r="F81" s="34" t="str">
        <f>VLOOKUP($B81,'Ambiente Atual'!$C$4:$R$101,12,FALSE)</f>
        <v>Servidor de aplicação do Peoplesoft 9.2 - Produção</v>
      </c>
      <c r="G81" s="33" t="str">
        <f>VLOOKUP($B81,'Ambiente Atual'!$C$4:$R$101,13,FALSE)</f>
        <v>HRPRD</v>
      </c>
      <c r="H81" s="35" t="s">
        <v>585</v>
      </c>
      <c r="I81" s="40" t="s">
        <v>530</v>
      </c>
      <c r="J81" s="35" t="s">
        <v>493</v>
      </c>
      <c r="K81" s="63"/>
      <c r="L81" s="37">
        <v>43927</v>
      </c>
    </row>
    <row r="82" spans="1:12" ht="24">
      <c r="A82" s="33" t="str">
        <f>'Ambiente Atual'!B82</f>
        <v>Produção</v>
      </c>
      <c r="B82" s="33" t="str">
        <f>'Ambiente Atual'!C82</f>
        <v xml:space="preserve">VS-EL-PRJ </v>
      </c>
      <c r="C82" s="34" t="str">
        <f>VLOOKUP($B82,'Ambiente Atual'!$C$4:$R$101,2,FALSE)</f>
        <v>Virtual</v>
      </c>
      <c r="D82" s="34" t="str">
        <f>VLOOKUP($B82,'Ambiente Atual'!$C$4:$R$101,16,FALSE)</f>
        <v>Finep</v>
      </c>
      <c r="E82" s="33" t="str">
        <f>VLOOKUP($B82,'Ambiente Atual'!$C$4:$R$101,11,FALSE)</f>
        <v>ElastichSearch</v>
      </c>
      <c r="F82" s="34" t="str">
        <f>VLOOKUP($B82,'Ambiente Atual'!$C$4:$R$101,12,FALSE)</f>
        <v>Servidor do ElasticSearch de Produção</v>
      </c>
      <c r="G82" s="33" t="str">
        <f>VLOOKUP($B82,'Ambiente Atual'!$C$4:$R$101,13,FALSE)</f>
        <v>-</v>
      </c>
      <c r="H82" s="35" t="s">
        <v>584</v>
      </c>
      <c r="I82" s="40" t="s">
        <v>494</v>
      </c>
      <c r="J82" s="35" t="s">
        <v>200</v>
      </c>
      <c r="K82" s="36">
        <v>0</v>
      </c>
      <c r="L82" s="37">
        <v>43837</v>
      </c>
    </row>
    <row r="83" spans="1:12" ht="24">
      <c r="A83" s="33" t="str">
        <f>'Ambiente Atual'!B83</f>
        <v>Homologação</v>
      </c>
      <c r="B83" s="33" t="str">
        <f>'Ambiente Atual'!C83</f>
        <v>VS-DB1-PRJ-HOM</v>
      </c>
      <c r="C83" s="34" t="str">
        <f>VLOOKUP($B83,'Ambiente Atual'!$C$4:$R$101,2,FALSE)</f>
        <v>Virtual</v>
      </c>
      <c r="D83" s="34" t="str">
        <f>VLOOKUP($B83,'Ambiente Atual'!$C$4:$R$101,16,FALSE)</f>
        <v>Finep</v>
      </c>
      <c r="E83" s="33" t="str">
        <f>VLOOKUP($B83,'Ambiente Atual'!$C$4:$R$101,11,FALSE)</f>
        <v>Banco de dados</v>
      </c>
      <c r="F83" s="34" t="str">
        <f>VLOOKUP($B83,'Ambiente Atual'!$C$4:$R$101,12,FALSE)</f>
        <v>Banco de Dados - HRHML e HRDEV (9.2)</v>
      </c>
      <c r="G83" s="33" t="str">
        <f>VLOOKUP($B83,'Ambiente Atual'!$C$4:$R$101,13,FALSE)</f>
        <v>HRHML/HRDEV</v>
      </c>
      <c r="H83" s="35" t="s">
        <v>92</v>
      </c>
      <c r="I83" s="40" t="s">
        <v>503</v>
      </c>
      <c r="J83" s="35" t="s">
        <v>200</v>
      </c>
      <c r="K83" s="36">
        <v>0</v>
      </c>
      <c r="L83" s="37">
        <v>43927</v>
      </c>
    </row>
    <row r="84" spans="1:12" ht="90">
      <c r="A84" s="33" t="str">
        <f>'Ambiente Atual'!B84</f>
        <v>Homologação</v>
      </c>
      <c r="B84" s="33" t="str">
        <f>'Ambiente Atual'!C84</f>
        <v>VS-AP1-PRJ-HOM</v>
      </c>
      <c r="C84" s="34" t="str">
        <f>VLOOKUP($B84,'Ambiente Atual'!$C$4:$R$101,2,FALSE)</f>
        <v>Virtual</v>
      </c>
      <c r="D84" s="34" t="str">
        <f>VLOOKUP($B84,'Ambiente Atual'!$C$4:$R$101,16,FALSE)</f>
        <v>Finep</v>
      </c>
      <c r="E84" s="33" t="str">
        <f>VLOOKUP($B84,'Ambiente Atual'!$C$4:$R$101,11,FALSE)</f>
        <v>Aplicação PSFT</v>
      </c>
      <c r="F84" s="34" t="str">
        <f>VLOOKUP($B84,'Ambiente Atual'!$C$4:$R$101,12,FALSE)</f>
        <v>Servidor de aplicação do Peoplesoft 9.2 - HML e DEV</v>
      </c>
      <c r="G84" s="33" t="str">
        <f>VLOOKUP($B84,'Ambiente Atual'!$C$4:$R$101,13,FALSE)</f>
        <v>HRHML/HRDEV</v>
      </c>
      <c r="H84" s="35" t="s">
        <v>587</v>
      </c>
      <c r="I84" s="40" t="s">
        <v>530</v>
      </c>
      <c r="J84" s="35" t="s">
        <v>493</v>
      </c>
      <c r="K84" s="38" t="s">
        <v>600</v>
      </c>
      <c r="L84" s="37">
        <v>43927</v>
      </c>
    </row>
    <row r="85" spans="1:12" ht="24">
      <c r="A85" s="33" t="str">
        <f>'Ambiente Atual'!B85</f>
        <v>Homologação</v>
      </c>
      <c r="B85" s="33" t="str">
        <f>'Ambiente Atual'!C85</f>
        <v>VS-EL-PRJ-HOM</v>
      </c>
      <c r="C85" s="34" t="str">
        <f>VLOOKUP($B85,'Ambiente Atual'!$C$4:$R$101,2,FALSE)</f>
        <v>Virtual</v>
      </c>
      <c r="D85" s="34" t="str">
        <f>VLOOKUP($B85,'Ambiente Atual'!$C$4:$R$101,16,FALSE)</f>
        <v>Finep</v>
      </c>
      <c r="E85" s="33" t="str">
        <f>VLOOKUP($B85,'Ambiente Atual'!$C$4:$R$101,11,FALSE)</f>
        <v>ElastichSearch</v>
      </c>
      <c r="F85" s="34" t="str">
        <f>VLOOKUP($B85,'Ambiente Atual'!$C$4:$R$101,12,FALSE)</f>
        <v>Servidor do ElasticSearch de HML e DEV</v>
      </c>
      <c r="G85" s="33" t="str">
        <f>VLOOKUP($B85,'Ambiente Atual'!$C$4:$R$101,13,FALSE)</f>
        <v>-</v>
      </c>
      <c r="H85" s="35" t="s">
        <v>581</v>
      </c>
      <c r="I85" s="40" t="s">
        <v>494</v>
      </c>
      <c r="J85" s="35" t="s">
        <v>493</v>
      </c>
      <c r="K85" s="36">
        <v>0</v>
      </c>
      <c r="L85" s="37">
        <v>43927</v>
      </c>
    </row>
    <row r="86" spans="1:12" ht="24">
      <c r="A86" s="33" t="str">
        <f>'Ambiente Atual'!B86</f>
        <v>PI/DMO</v>
      </c>
      <c r="B86" s="33" t="str">
        <f>'Ambiente Atual'!C86</f>
        <v>VS-AP3-PRJ</v>
      </c>
      <c r="C86" s="34" t="str">
        <f>VLOOKUP($B86,'Ambiente Atual'!$C$4:$R$101,2,FALSE)</f>
        <v>Virtual</v>
      </c>
      <c r="D86" s="34" t="str">
        <f>VLOOKUP($B86,'Ambiente Atual'!$C$4:$R$101,16,FALSE)</f>
        <v>Finep</v>
      </c>
      <c r="E86" s="33" t="str">
        <f>VLOOKUP($B86,'Ambiente Atual'!$C$4:$R$101,11,FALSE)</f>
        <v>Aplicação/DB PSFT</v>
      </c>
      <c r="F86" s="34" t="str">
        <f>VLOOKUP($B86,'Ambiente Atual'!$C$4:$R$101,12,FALSE)</f>
        <v>Servidor do Peoplesot Image - DMO database</v>
      </c>
      <c r="G86" s="33" t="str">
        <f>VLOOKUP($B86,'Ambiente Atual'!$C$4:$R$101,13,FALSE)</f>
        <v>HR92U033</v>
      </c>
      <c r="H86" s="35" t="s">
        <v>575</v>
      </c>
      <c r="I86" s="40" t="s">
        <v>589</v>
      </c>
      <c r="J86" s="35" t="s">
        <v>588</v>
      </c>
      <c r="K86" s="36">
        <v>0</v>
      </c>
      <c r="L86" s="37">
        <v>43927</v>
      </c>
    </row>
    <row r="87" spans="1:12" hidden="1">
      <c r="A87" s="33" t="str">
        <f>'Ambiente Atual'!B87</f>
        <v>Produção</v>
      </c>
      <c r="B87" s="33" t="str">
        <f>'Ambiente Atual'!C87</f>
        <v>PS-DB7-PABO</v>
      </c>
      <c r="C87" s="34" t="str">
        <f>VLOOKUP($B87,'Ambiente Atual'!$C$4:$R$101,2,FALSE)</f>
        <v>Físico</v>
      </c>
      <c r="D87" s="34" t="str">
        <f>VLOOKUP($B87,'Ambiente Atual'!$C$4:$R$101,16,FALSE)</f>
        <v>Primesys</v>
      </c>
      <c r="E87" s="33" t="str">
        <f>VLOOKUP($B87,'Ambiente Atual'!$C$4:$R$101,11,FALSE)</f>
        <v>Desligado</v>
      </c>
      <c r="F87" s="34" t="str">
        <f>VLOOKUP($B87,'Ambiente Atual'!$C$4:$R$101,12,FALSE)</f>
        <v>Desligado</v>
      </c>
      <c r="G87" s="33">
        <f>VLOOKUP($B87,'Ambiente Atual'!$C$4:$R$101,13,FALSE)</f>
        <v>0</v>
      </c>
      <c r="H87" s="35"/>
      <c r="I87" s="40"/>
      <c r="J87" s="35"/>
      <c r="K87" s="36"/>
      <c r="L87" s="37">
        <v>43927</v>
      </c>
    </row>
    <row r="88" spans="1:12" hidden="1">
      <c r="A88" s="33" t="str">
        <f>'Ambiente Atual'!B88</f>
        <v>Produção</v>
      </c>
      <c r="B88" s="33" t="str">
        <f>'Ambiente Atual'!C88</f>
        <v>VS-WB11-PABO</v>
      </c>
      <c r="C88" s="34" t="str">
        <f>VLOOKUP($B88,'Ambiente Atual'!$C$4:$R$101,2,FALSE)</f>
        <v>Virtual</v>
      </c>
      <c r="D88" s="34" t="str">
        <f>VLOOKUP($B88,'Ambiente Atual'!$C$4:$R$101,16,FALSE)</f>
        <v>Primesys</v>
      </c>
      <c r="E88" s="33" t="str">
        <f>VLOOKUP($B88,'Ambiente Atual'!$C$4:$R$101,11,FALSE)</f>
        <v>Desligado</v>
      </c>
      <c r="F88" s="34" t="str">
        <f>VLOOKUP($B88,'Ambiente Atual'!$C$4:$R$101,12,FALSE)</f>
        <v>Desligado</v>
      </c>
      <c r="G88" s="33">
        <f>VLOOKUP($B88,'Ambiente Atual'!$C$4:$R$101,13,FALSE)</f>
        <v>0</v>
      </c>
      <c r="H88" s="35"/>
      <c r="I88" s="40"/>
      <c r="J88" s="35"/>
      <c r="K88" s="36"/>
      <c r="L88" s="37">
        <v>43927</v>
      </c>
    </row>
    <row r="89" spans="1:12" hidden="1">
      <c r="A89" s="33" t="str">
        <f>'Ambiente Atual'!B89</f>
        <v>Homologação</v>
      </c>
      <c r="B89" s="33" t="str">
        <f>'Ambiente Atual'!C89</f>
        <v>PS-DB7-HABO</v>
      </c>
      <c r="C89" s="34" t="str">
        <f>VLOOKUP($B89,'Ambiente Atual'!$C$4:$R$101,2,FALSE)</f>
        <v>Físico</v>
      </c>
      <c r="D89" s="34" t="str">
        <f>VLOOKUP($B89,'Ambiente Atual'!$C$4:$R$101,16,FALSE)</f>
        <v>Primesys</v>
      </c>
      <c r="E89" s="33" t="str">
        <f>VLOOKUP($B89,'Ambiente Atual'!$C$4:$R$101,11,FALSE)</f>
        <v>Desligado</v>
      </c>
      <c r="F89" s="34" t="str">
        <f>VLOOKUP($B89,'Ambiente Atual'!$C$4:$R$101,12,FALSE)</f>
        <v>Desligado</v>
      </c>
      <c r="G89" s="33">
        <f>VLOOKUP($B89,'Ambiente Atual'!$C$4:$R$101,13,FALSE)</f>
        <v>0</v>
      </c>
      <c r="H89" s="35"/>
      <c r="I89" s="40"/>
      <c r="J89" s="35"/>
      <c r="K89" s="36"/>
      <c r="L89" s="37">
        <v>43927</v>
      </c>
    </row>
    <row r="90" spans="1:12" hidden="1">
      <c r="A90" s="33" t="str">
        <f>'Ambiente Atual'!B90</f>
        <v>Homologação</v>
      </c>
      <c r="B90" s="33" t="str">
        <f>'Ambiente Atual'!C90</f>
        <v>VS-WB11-HABO</v>
      </c>
      <c r="C90" s="34" t="str">
        <f>VLOOKUP($B90,'Ambiente Atual'!$C$4:$R$101,2,FALSE)</f>
        <v>Virtual</v>
      </c>
      <c r="D90" s="34" t="str">
        <f>VLOOKUP($B90,'Ambiente Atual'!$C$4:$R$101,16,FALSE)</f>
        <v>Primesys</v>
      </c>
      <c r="E90" s="33" t="str">
        <f>VLOOKUP($B90,'Ambiente Atual'!$C$4:$R$101,11,FALSE)</f>
        <v>Desligado</v>
      </c>
      <c r="F90" s="34" t="str">
        <f>VLOOKUP($B90,'Ambiente Atual'!$C$4:$R$101,12,FALSE)</f>
        <v>Desligado</v>
      </c>
      <c r="G90" s="33">
        <f>VLOOKUP($B90,'Ambiente Atual'!$C$4:$R$101,13,FALSE)</f>
        <v>0</v>
      </c>
      <c r="H90" s="35"/>
      <c r="I90" s="40"/>
      <c r="J90" s="35"/>
      <c r="K90" s="36"/>
      <c r="L90" s="37">
        <v>43927</v>
      </c>
    </row>
    <row r="91" spans="1:12" hidden="1">
      <c r="A91" s="33" t="str">
        <f>'Ambiente Atual'!B91</f>
        <v>Homologação</v>
      </c>
      <c r="B91" s="33" t="str">
        <f>'Ambiente Atual'!C91</f>
        <v>VS-WB10-HABO</v>
      </c>
      <c r="C91" s="34" t="str">
        <f>VLOOKUP($B91,'Ambiente Atual'!$C$4:$R$101,2,FALSE)</f>
        <v>Virtual</v>
      </c>
      <c r="D91" s="34" t="str">
        <f>VLOOKUP($B91,'Ambiente Atual'!$C$4:$R$101,16,FALSE)</f>
        <v>Primesys</v>
      </c>
      <c r="E91" s="33" t="str">
        <f>VLOOKUP($B91,'Ambiente Atual'!$C$4:$R$101,11,FALSE)</f>
        <v>Desligado</v>
      </c>
      <c r="F91" s="34" t="str">
        <f>VLOOKUP($B91,'Ambiente Atual'!$C$4:$R$101,12,FALSE)</f>
        <v>Desligado</v>
      </c>
      <c r="G91" s="33">
        <f>VLOOKUP($B91,'Ambiente Atual'!$C$4:$R$101,13,FALSE)</f>
        <v>0</v>
      </c>
      <c r="H91" s="35"/>
      <c r="I91" s="40"/>
      <c r="J91" s="35"/>
      <c r="K91" s="36"/>
      <c r="L91" s="37">
        <v>43927</v>
      </c>
    </row>
    <row r="92" spans="1:12" hidden="1">
      <c r="A92" s="33" t="str">
        <f>'Ambiente Atual'!B92</f>
        <v>Desenvolvimento</v>
      </c>
      <c r="B92" s="33" t="str">
        <f>'Ambiente Atual'!C92</f>
        <v>PS-DB6-DABO</v>
      </c>
      <c r="C92" s="34" t="str">
        <f>VLOOKUP($B92,'Ambiente Atual'!$C$4:$R$101,2,FALSE)</f>
        <v>Fisico</v>
      </c>
      <c r="D92" s="34" t="str">
        <f>VLOOKUP($B92,'Ambiente Atual'!$C$4:$R$101,16,FALSE)</f>
        <v>Primesys</v>
      </c>
      <c r="E92" s="33" t="str">
        <f>VLOOKUP($B92,'Ambiente Atual'!$C$4:$R$101,11,FALSE)</f>
        <v>Desligado</v>
      </c>
      <c r="F92" s="34" t="str">
        <f>VLOOKUP($B92,'Ambiente Atual'!$C$4:$R$101,12,FALSE)</f>
        <v>Desligado</v>
      </c>
      <c r="G92" s="33">
        <f>VLOOKUP($B92,'Ambiente Atual'!$C$4:$R$101,13,FALSE)</f>
        <v>0</v>
      </c>
      <c r="H92" s="35"/>
      <c r="I92" s="40"/>
      <c r="J92" s="35"/>
      <c r="K92" s="36"/>
      <c r="L92" s="37">
        <v>43927</v>
      </c>
    </row>
    <row r="93" spans="1:12" hidden="1">
      <c r="A93" s="33" t="str">
        <f>'Ambiente Atual'!B93</f>
        <v>Desenvolvimento</v>
      </c>
      <c r="B93" s="33" t="str">
        <f>'Ambiente Atual'!C93</f>
        <v>VS-AP6-DABO</v>
      </c>
      <c r="C93" s="34" t="str">
        <f>VLOOKUP($B93,'Ambiente Atual'!$C$4:$R$101,2,FALSE)</f>
        <v>Virtual</v>
      </c>
      <c r="D93" s="34" t="str">
        <f>VLOOKUP($B93,'Ambiente Atual'!$C$4:$R$101,16,FALSE)</f>
        <v>Primesys</v>
      </c>
      <c r="E93" s="33" t="str">
        <f>VLOOKUP($B93,'Ambiente Atual'!$C$4:$R$101,11,FALSE)</f>
        <v>Desligado</v>
      </c>
      <c r="F93" s="34" t="str">
        <f>VLOOKUP($B93,'Ambiente Atual'!$C$4:$R$101,12,FALSE)</f>
        <v>Desligado</v>
      </c>
      <c r="G93" s="33">
        <f>VLOOKUP($B93,'Ambiente Atual'!$C$4:$R$101,13,FALSE)</f>
        <v>0</v>
      </c>
      <c r="H93" s="35"/>
      <c r="I93" s="40"/>
      <c r="J93" s="35"/>
      <c r="K93" s="36"/>
      <c r="L93" s="37">
        <v>43927</v>
      </c>
    </row>
    <row r="94" spans="1:12" hidden="1">
      <c r="A94" s="33" t="str">
        <f>'Ambiente Atual'!B94</f>
        <v>Homologação</v>
      </c>
      <c r="B94" s="33" t="str">
        <f>'Ambiente Atual'!C94</f>
        <v>VS-PI29-PRJ</v>
      </c>
      <c r="C94" s="34" t="str">
        <f>VLOOKUP($B94,'Ambiente Atual'!$C$4:$R$101,2,FALSE)</f>
        <v>Virtual</v>
      </c>
      <c r="D94" s="34" t="str">
        <f>VLOOKUP($B94,'Ambiente Atual'!$C$4:$R$101,16,FALSE)</f>
        <v>Finep (co-location)</v>
      </c>
      <c r="E94" s="33" t="str">
        <f>VLOOKUP($B94,'Ambiente Atual'!$C$4:$R$101,11,FALSE)</f>
        <v>Desligado</v>
      </c>
      <c r="F94" s="34" t="str">
        <f>VLOOKUP($B94,'Ambiente Atual'!$C$4:$R$101,12,FALSE)</f>
        <v>Desligado</v>
      </c>
      <c r="G94" s="33">
        <f>VLOOKUP($B94,'Ambiente Atual'!$C$4:$R$101,13,FALSE)</f>
        <v>0</v>
      </c>
      <c r="H94" s="35"/>
      <c r="I94" s="40"/>
      <c r="J94" s="35"/>
      <c r="K94" s="36"/>
      <c r="L94" s="37">
        <v>43927</v>
      </c>
    </row>
    <row r="95" spans="1:12" hidden="1">
      <c r="A95" s="33">
        <f>'Ambiente Atual'!B95</f>
        <v>0</v>
      </c>
      <c r="B95" s="33">
        <f>'Ambiente Atual'!C95</f>
        <v>0</v>
      </c>
      <c r="C95" s="34" t="e">
        <f>VLOOKUP($B95,'Ambiente Atual'!$C$4:$R$101,2,FALSE)</f>
        <v>#N/A</v>
      </c>
      <c r="D95" s="34" t="e">
        <f>VLOOKUP($B95,'Ambiente Atual'!$C$4:$R$101,16,FALSE)</f>
        <v>#N/A</v>
      </c>
      <c r="E95" s="33" t="e">
        <f>VLOOKUP($B95,'Ambiente Atual'!$C$4:$R$101,11,FALSE)</f>
        <v>#N/A</v>
      </c>
      <c r="F95" s="34" t="e">
        <f>VLOOKUP($B95,'Ambiente Atual'!$C$4:$R$101,12,FALSE)</f>
        <v>#N/A</v>
      </c>
      <c r="G95" s="33" t="e">
        <f>VLOOKUP($B95,'Ambiente Atual'!$C$4:$R$101,13,FALSE)</f>
        <v>#N/A</v>
      </c>
      <c r="H95" s="35"/>
      <c r="I95" s="40"/>
      <c r="J95" s="35"/>
      <c r="K95" s="36"/>
      <c r="L95" s="37"/>
    </row>
    <row r="96" spans="1:12" hidden="1">
      <c r="A96" s="33">
        <f>'Ambiente Atual'!B96</f>
        <v>0</v>
      </c>
      <c r="B96" s="33">
        <f>'Ambiente Atual'!C96</f>
        <v>0</v>
      </c>
      <c r="C96" s="34" t="e">
        <f>VLOOKUP($B96,'Ambiente Atual'!$C$4:$R$101,2,FALSE)</f>
        <v>#N/A</v>
      </c>
      <c r="D96" s="34" t="e">
        <f>VLOOKUP($B96,'Ambiente Atual'!$C$4:$R$101,16,FALSE)</f>
        <v>#N/A</v>
      </c>
      <c r="E96" s="33" t="e">
        <f>VLOOKUP($B96,'Ambiente Atual'!$C$4:$R$101,11,FALSE)</f>
        <v>#N/A</v>
      </c>
      <c r="F96" s="34" t="e">
        <f>VLOOKUP($B96,'Ambiente Atual'!$C$4:$R$101,12,FALSE)</f>
        <v>#N/A</v>
      </c>
      <c r="G96" s="33" t="e">
        <f>VLOOKUP($B96,'Ambiente Atual'!$C$4:$R$101,13,FALSE)</f>
        <v>#N/A</v>
      </c>
      <c r="H96" s="35"/>
      <c r="I96" s="40"/>
      <c r="J96" s="35"/>
      <c r="K96" s="36"/>
      <c r="L96" s="37"/>
    </row>
    <row r="97" spans="1:12" hidden="1">
      <c r="A97" s="33">
        <f>'Ambiente Atual'!B97</f>
        <v>0</v>
      </c>
      <c r="B97" s="33">
        <f>'Ambiente Atual'!C97</f>
        <v>0</v>
      </c>
      <c r="C97" s="34" t="e">
        <f>VLOOKUP($B97,'Ambiente Atual'!$C$4:$R$101,2,FALSE)</f>
        <v>#N/A</v>
      </c>
      <c r="D97" s="34" t="e">
        <f>VLOOKUP($B97,'Ambiente Atual'!$C$4:$R$101,16,FALSE)</f>
        <v>#N/A</v>
      </c>
      <c r="E97" s="33" t="e">
        <f>VLOOKUP($B97,'Ambiente Atual'!$C$4:$R$101,11,FALSE)</f>
        <v>#N/A</v>
      </c>
      <c r="F97" s="34" t="e">
        <f>VLOOKUP($B97,'Ambiente Atual'!$C$4:$R$101,12,FALSE)</f>
        <v>#N/A</v>
      </c>
      <c r="G97" s="33" t="e">
        <f>VLOOKUP($B97,'Ambiente Atual'!$C$4:$R$101,13,FALSE)</f>
        <v>#N/A</v>
      </c>
      <c r="H97" s="35"/>
      <c r="I97" s="40"/>
      <c r="J97" s="35"/>
      <c r="K97" s="36"/>
      <c r="L97" s="37"/>
    </row>
    <row r="98" spans="1:12" hidden="1">
      <c r="A98" s="33">
        <f>'Ambiente Atual'!B98</f>
        <v>0</v>
      </c>
      <c r="B98" s="33">
        <f>'Ambiente Atual'!C98</f>
        <v>0</v>
      </c>
      <c r="C98" s="34" t="e">
        <f>VLOOKUP($B98,'Ambiente Atual'!$C$4:$R$101,2,FALSE)</f>
        <v>#N/A</v>
      </c>
      <c r="D98" s="34" t="e">
        <f>VLOOKUP($B98,'Ambiente Atual'!$C$4:$R$101,16,FALSE)</f>
        <v>#N/A</v>
      </c>
      <c r="E98" s="33" t="e">
        <f>VLOOKUP($B98,'Ambiente Atual'!$C$4:$R$101,11,FALSE)</f>
        <v>#N/A</v>
      </c>
      <c r="F98" s="34" t="e">
        <f>VLOOKUP($B98,'Ambiente Atual'!$C$4:$R$101,12,FALSE)</f>
        <v>#N/A</v>
      </c>
      <c r="G98" s="33" t="e">
        <f>VLOOKUP($B98,'Ambiente Atual'!$C$4:$R$101,13,FALSE)</f>
        <v>#N/A</v>
      </c>
      <c r="H98" s="35"/>
      <c r="I98" s="40"/>
      <c r="J98" s="35"/>
      <c r="K98" s="36"/>
      <c r="L98" s="37"/>
    </row>
    <row r="99" spans="1:12" hidden="1">
      <c r="A99" s="33">
        <f>'Ambiente Atual'!B99</f>
        <v>0</v>
      </c>
      <c r="B99" s="33">
        <f>'Ambiente Atual'!C99</f>
        <v>0</v>
      </c>
      <c r="C99" s="34" t="e">
        <f>VLOOKUP($B99,'Ambiente Atual'!$C$4:$R$101,2,FALSE)</f>
        <v>#N/A</v>
      </c>
      <c r="D99" s="34" t="e">
        <f>VLOOKUP($B99,'Ambiente Atual'!$C$4:$R$101,16,FALSE)</f>
        <v>#N/A</v>
      </c>
      <c r="E99" s="33" t="e">
        <f>VLOOKUP($B99,'Ambiente Atual'!$C$4:$R$101,11,FALSE)</f>
        <v>#N/A</v>
      </c>
      <c r="F99" s="34" t="e">
        <f>VLOOKUP($B99,'Ambiente Atual'!$C$4:$R$101,12,FALSE)</f>
        <v>#N/A</v>
      </c>
      <c r="G99" s="33" t="e">
        <f>VLOOKUP($B99,'Ambiente Atual'!$C$4:$R$101,13,FALSE)</f>
        <v>#N/A</v>
      </c>
      <c r="H99" s="35"/>
      <c r="I99" s="40"/>
      <c r="J99" s="35"/>
      <c r="K99" s="36"/>
      <c r="L99" s="37"/>
    </row>
    <row r="100" spans="1:12" hidden="1">
      <c r="A100" s="33">
        <f>'Ambiente Atual'!B100</f>
        <v>0</v>
      </c>
      <c r="B100" s="33">
        <f>'Ambiente Atual'!C100</f>
        <v>0</v>
      </c>
      <c r="C100" s="34" t="e">
        <f>VLOOKUP($B100,'Ambiente Atual'!$C$4:$R$101,2,FALSE)</f>
        <v>#N/A</v>
      </c>
      <c r="D100" s="34" t="e">
        <f>VLOOKUP($B100,'Ambiente Atual'!$C$4:$R$101,16,FALSE)</f>
        <v>#N/A</v>
      </c>
      <c r="E100" s="33" t="e">
        <f>VLOOKUP($B100,'Ambiente Atual'!$C$4:$R$101,11,FALSE)</f>
        <v>#N/A</v>
      </c>
      <c r="F100" s="34" t="e">
        <f>VLOOKUP($B100,'Ambiente Atual'!$C$4:$R$101,12,FALSE)</f>
        <v>#N/A</v>
      </c>
      <c r="G100" s="33" t="e">
        <f>VLOOKUP($B100,'Ambiente Atual'!$C$4:$R$101,13,FALSE)</f>
        <v>#N/A</v>
      </c>
      <c r="H100" s="35"/>
      <c r="I100" s="40"/>
      <c r="J100" s="35"/>
      <c r="K100" s="36"/>
      <c r="L100" s="37"/>
    </row>
    <row r="101" spans="1:12" hidden="1">
      <c r="A101" s="33">
        <f>'Ambiente Atual'!B101</f>
        <v>0</v>
      </c>
      <c r="B101" s="33">
        <f>'Ambiente Atual'!C101</f>
        <v>0</v>
      </c>
      <c r="C101" s="34" t="e">
        <f>VLOOKUP($B101,'Ambiente Atual'!$C$4:$R$101,2,FALSE)</f>
        <v>#N/A</v>
      </c>
      <c r="D101" s="34" t="e">
        <f>VLOOKUP($B101,'Ambiente Atual'!$C$4:$R$101,16,FALSE)</f>
        <v>#N/A</v>
      </c>
      <c r="E101" s="33" t="e">
        <f>VLOOKUP($B101,'Ambiente Atual'!$C$4:$R$101,11,FALSE)</f>
        <v>#N/A</v>
      </c>
      <c r="F101" s="34" t="e">
        <f>VLOOKUP($B101,'Ambiente Atual'!$C$4:$R$101,12,FALSE)</f>
        <v>#N/A</v>
      </c>
      <c r="G101" s="33" t="e">
        <f>VLOOKUP($B101,'Ambiente Atual'!$C$4:$R$101,13,FALSE)</f>
        <v>#N/A</v>
      </c>
      <c r="H101" s="35"/>
      <c r="I101" s="40"/>
      <c r="J101" s="35"/>
      <c r="K101" s="36"/>
      <c r="L101" s="37"/>
    </row>
    <row r="102" spans="1:12" hidden="1">
      <c r="A102" s="33">
        <f>'Ambiente Atual'!B102</f>
        <v>0</v>
      </c>
      <c r="B102" s="33">
        <f>'Ambiente Atual'!C102</f>
        <v>0</v>
      </c>
      <c r="C102" s="34" t="e">
        <f>VLOOKUP($B102,'Ambiente Atual'!$C$4:$R$101,2,FALSE)</f>
        <v>#N/A</v>
      </c>
      <c r="D102" s="34" t="e">
        <f>VLOOKUP($B102,'Ambiente Atual'!$C$4:$R$101,16,FALSE)</f>
        <v>#N/A</v>
      </c>
      <c r="E102" s="33" t="e">
        <f>VLOOKUP($B102,'Ambiente Atual'!$C$4:$R$101,11,FALSE)</f>
        <v>#N/A</v>
      </c>
      <c r="F102" s="34" t="e">
        <f>VLOOKUP($B102,'Ambiente Atual'!$C$4:$R$101,12,FALSE)</f>
        <v>#N/A</v>
      </c>
      <c r="G102" s="33" t="e">
        <f>VLOOKUP($B102,'Ambiente Atual'!$C$4:$R$101,13,FALSE)</f>
        <v>#N/A</v>
      </c>
      <c r="H102" s="35"/>
      <c r="I102" s="40"/>
      <c r="J102" s="35"/>
      <c r="K102" s="36"/>
      <c r="L102" s="37"/>
    </row>
  </sheetData>
  <autoFilter ref="A3:L102">
    <filterColumn colId="4">
      <filters>
        <filter val="Aplicação PSFT"/>
        <filter val="Aplicação/DB PSFT"/>
        <filter val="Banco de Dados"/>
        <filter val="ECF"/>
        <filter val="ECM"/>
        <filter val="ElastichSearch"/>
        <filter val="Hyperion"/>
        <filter val="Mastersaf"/>
        <filter val="Mastersaf DW"/>
        <filter val="Mastersaf Interdados"/>
        <filter val="Nexo"/>
        <filter val="Nexo / ODI"/>
        <filter val="ODI"/>
        <filter val="OEM"/>
        <filter val="Peoplesoft FSCM"/>
        <filter val="Peoplesoft HRMS"/>
        <filter val="Terminal Service"/>
        <filter val="Zabbix"/>
      </filters>
    </filterColumn>
  </autoFilter>
  <mergeCells count="14">
    <mergeCell ref="A2:J2"/>
    <mergeCell ref="I11:I15"/>
    <mergeCell ref="J11:J15"/>
    <mergeCell ref="K11:K15"/>
    <mergeCell ref="I16:I20"/>
    <mergeCell ref="J16:J20"/>
    <mergeCell ref="K16:K20"/>
    <mergeCell ref="K80:K81"/>
    <mergeCell ref="J43:J47"/>
    <mergeCell ref="I43:I47"/>
    <mergeCell ref="K43:K47"/>
    <mergeCell ref="I48:I52"/>
    <mergeCell ref="J48:J52"/>
    <mergeCell ref="K48:K52"/>
  </mergeCells>
  <conditionalFormatting sqref="A4:G102 A104:G122">
    <cfRule type="expression" dxfId="9" priority="6">
      <formula>OR(($F4 = "Desligado"),($G4 = "Desligado"))</formula>
    </cfRule>
    <cfRule type="expression" dxfId="8" priority="7">
      <formula>AND(($C4 = "Físico"),($D4 = "Finep"))</formula>
    </cfRule>
    <cfRule type="expression" dxfId="7" priority="8">
      <formula>AND(($C4 = "Físico"),($D4 = "Primesys"))</formula>
    </cfRule>
    <cfRule type="expression" dxfId="6" priority="9">
      <formula>AND(($C4 = "Virtual"),($D4 = "Primesys"))</formula>
    </cfRule>
    <cfRule type="expression" dxfId="5" priority="10">
      <formula>AND(($C4 = "Virtual"),($D4 = "Finep"))</formula>
    </cfRule>
  </conditionalFormatting>
  <conditionalFormatting sqref="A103:G103">
    <cfRule type="expression" dxfId="4" priority="1">
      <formula>OR(($F103 = "Desligado"),($G103 = "Desligado"))</formula>
    </cfRule>
    <cfRule type="expression" dxfId="3" priority="2">
      <formula>AND(($C103 = "Físico"),($D103 = "Finep"))</formula>
    </cfRule>
    <cfRule type="expression" dxfId="2" priority="3">
      <formula>AND(($C103 = "Físico"),($D103 = "Primesys"))</formula>
    </cfRule>
    <cfRule type="expression" dxfId="1" priority="4">
      <formula>AND(($C103 = "Virtual"),($D103 = "Primesys"))</formula>
    </cfRule>
    <cfRule type="expression" dxfId="0" priority="5">
      <formula>AND(($C103 = "Virtual"),($D103 = "Finep"))</formula>
    </cfRule>
  </conditionalFormatting>
  <hyperlinks>
    <hyperlink ref="K80" r:id="rId1"/>
    <hyperlink ref="K84" r:id="rId2" display="http://erp-hcm.homol.ad.finep.gov.br:9030/psp/hrhml"/>
  </hyperlinks>
  <pageMargins left="0.511811024" right="0.511811024" top="0.78740157499999996" bottom="0.78740157499999996" header="0.31496062000000002" footer="0.31496062000000002"/>
  <pageSetup paperSize="8" scale="98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B0216FE20F1F4898422109ED2CBAB7" ma:contentTypeVersion="11" ma:contentTypeDescription="Crie um novo documento." ma:contentTypeScope="" ma:versionID="8136916c0293a4d6772685b7b3f891f3">
  <xsd:schema xmlns:xsd="http://www.w3.org/2001/XMLSchema" xmlns:xs="http://www.w3.org/2001/XMLSchema" xmlns:p="http://schemas.microsoft.com/office/2006/metadata/properties" xmlns:ns1="http://schemas.microsoft.com/sharepoint/v3" xmlns:ns2="d32a6b71-3bb0-4044-a147-0eea4316950a" xmlns:ns3="1b344532-fe17-44d6-8712-4a26085db6a3" targetNamespace="http://schemas.microsoft.com/office/2006/metadata/properties" ma:root="true" ma:fieldsID="d89d1942af77e85c06da4fb14e190c76" ns1:_="" ns2:_="" ns3:_="">
    <xsd:import namespace="http://schemas.microsoft.com/sharepoint/v3"/>
    <xsd:import namespace="d32a6b71-3bb0-4044-a147-0eea4316950a"/>
    <xsd:import namespace="1b344532-fe17-44d6-8712-4a26085db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a6b71-3bb0-4044-a147-0eea43169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4532-fe17-44d6-8712-4a26085db6a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680859-D19D-4FCC-9B55-FE62110F7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2a6b71-3bb0-4044-a147-0eea4316950a"/>
    <ds:schemaRef ds:uri="1b344532-fe17-44d6-8712-4a26085db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72ED4-75E3-43F8-8FA2-116A91D32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1162F-AA5F-4B9A-8DDB-87A0A405470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d32a6b71-3bb0-4044-a147-0eea4316950a"/>
    <ds:schemaRef ds:uri="http://purl.org/dc/terms/"/>
    <ds:schemaRef ds:uri="http://schemas.openxmlformats.org/package/2006/metadata/core-properties"/>
    <ds:schemaRef ds:uri="http://purl.org/dc/dcmitype/"/>
    <ds:schemaRef ds:uri="1b344532-fe17-44d6-8712-4a26085db6a3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Software</vt:lpstr>
      <vt:lpstr>Ambiente Atual</vt:lpstr>
      <vt:lpstr>Ambientes x Aplicações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</dc:creator>
  <cp:lastModifiedBy>Michelly</cp:lastModifiedBy>
  <cp:lastPrinted>2020-12-16T21:01:10Z</cp:lastPrinted>
  <dcterms:created xsi:type="dcterms:W3CDTF">2018-10-30T10:59:26Z</dcterms:created>
  <dcterms:modified xsi:type="dcterms:W3CDTF">2021-02-23T12:49:21Z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0x0101005FB0216FE20F1F4898422109ED2CBAB7</vt:lpwstr>
  </property>
</Properties>
</file>