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0\Pregão\1- Processamento\Telefonia Fixa e Móvel - RC 4413 (RJ), 4420 (SP) e 4422 (DF)\"/>
    </mc:Choice>
  </mc:AlternateContent>
  <bookViews>
    <workbookView xWindow="0" yWindow="0" windowWidth="24000" windowHeight="9600"/>
  </bookViews>
  <sheets>
    <sheet name="GRUPO 1" sheetId="1" r:id="rId1"/>
    <sheet name="GRUPO 2" sheetId="2" r:id="rId2"/>
  </sheets>
  <definedNames>
    <definedName name="_xlnm.Print_Area" localSheetId="0">'GRUPO 1'!$A$2:$G$78</definedName>
    <definedName name="_xlnm.Print_Area" localSheetId="1">'GRUPO 2'!$A$2:$G$59</definedName>
    <definedName name="_xlnm.Print_Titles" localSheetId="0">'GRUPO 1'!$3:$10</definedName>
    <definedName name="_xlnm.Print_Titles" localSheetId="1">'GRUPO 2'!$3:$10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32" i="2"/>
  <c r="E31" i="2"/>
  <c r="E34" i="2" s="1"/>
  <c r="E39" i="2" s="1"/>
  <c r="E23" i="2"/>
  <c r="G23" i="2" s="1"/>
  <c r="E22" i="2"/>
  <c r="G22" i="2" s="1"/>
  <c r="G21" i="2"/>
  <c r="G20" i="2"/>
  <c r="G19" i="2"/>
  <c r="G18" i="2"/>
  <c r="G17" i="2"/>
  <c r="G16" i="2"/>
  <c r="E15" i="2"/>
  <c r="G15" i="2" s="1"/>
  <c r="F52" i="1"/>
  <c r="F51" i="1"/>
  <c r="F50" i="1"/>
  <c r="F49" i="1"/>
  <c r="F48" i="1"/>
  <c r="F47" i="1"/>
  <c r="F46" i="1"/>
  <c r="F45" i="1"/>
  <c r="G40" i="1"/>
  <c r="G39" i="1"/>
  <c r="G38" i="1"/>
  <c r="G37" i="1"/>
  <c r="F36" i="1"/>
  <c r="E36" i="1"/>
  <c r="D36" i="1"/>
  <c r="G35" i="1"/>
  <c r="F34" i="1"/>
  <c r="E34" i="1"/>
  <c r="D34" i="1"/>
  <c r="G33" i="1"/>
  <c r="F24" i="1"/>
  <c r="F23" i="1"/>
  <c r="G17" i="1"/>
  <c r="G16" i="1"/>
  <c r="G36" i="1" l="1"/>
  <c r="F25" i="1"/>
  <c r="E57" i="1" s="1"/>
  <c r="G24" i="2"/>
  <c r="E38" i="2" s="1"/>
  <c r="E40" i="2" s="1"/>
  <c r="F53" i="1"/>
  <c r="E58" i="1" s="1"/>
  <c r="E59" i="1" s="1"/>
  <c r="G34" i="1"/>
</calcChain>
</file>

<file path=xl/sharedStrings.xml><?xml version="1.0" encoding="utf-8"?>
<sst xmlns="http://schemas.openxmlformats.org/spreadsheetml/2006/main" count="182" uniqueCount="107">
  <si>
    <r>
      <t>GRUPO 1 - STFC -  Assinatura de grupo de ramais DDR (discagem direta a ramal),
assinatura troncos digitais E1 e  Habilitação e Instalção de tronco E1.</t>
    </r>
    <r>
      <rPr>
        <b/>
        <sz val="9"/>
        <color rgb="FFFF0000"/>
        <rFont val="Tahoma"/>
        <family val="2"/>
      </rPr>
      <t/>
    </r>
  </si>
  <si>
    <t>A</t>
  </si>
  <si>
    <t>B</t>
  </si>
  <si>
    <t>C</t>
  </si>
  <si>
    <t>D = A + B+ C</t>
  </si>
  <si>
    <t>ITEM</t>
  </si>
  <si>
    <t>Descrição do Serviço</t>
  </si>
  <si>
    <t>Unidade</t>
  </si>
  <si>
    <t>Quantidade de Assinaturas Estimadas</t>
  </si>
  <si>
    <t>Local</t>
  </si>
  <si>
    <t>Rio de Janeiro</t>
  </si>
  <si>
    <t>São Paulo</t>
  </si>
  <si>
    <t>Brasília</t>
  </si>
  <si>
    <t>TOTAL</t>
  </si>
  <si>
    <t xml:space="preserve">Assinatura básica - acesso digital feixe E1 (30 canais)  </t>
  </si>
  <si>
    <t>UNIDADE</t>
  </si>
  <si>
    <t xml:space="preserve">Assinatura básica - Ramal DDR (100 ramais) </t>
  </si>
  <si>
    <t>E</t>
  </si>
  <si>
    <t xml:space="preserve">F = D x E </t>
  </si>
  <si>
    <t>Quantidade  Assinaturas       Estimadas
TOTAL</t>
  </si>
  <si>
    <t>Valor Mensal do Serviço (R$)</t>
  </si>
  <si>
    <t>Subtotal (R$)</t>
  </si>
  <si>
    <t xml:space="preserve">* Assinatura básica- acesso digital feixe E1 (30 canais)  </t>
  </si>
  <si>
    <t xml:space="preserve">VALOR TOTAL </t>
  </si>
  <si>
    <t>* Já incluídos no valor da assinatura básica a habilitação e instalação dos feixes E1.</t>
  </si>
  <si>
    <t>GRUPO 1 - STFC -  Modalidade Local,
Longa Distância Nacional (LDN) e Longa Distância Internaciona (LDI)</t>
  </si>
  <si>
    <t>G</t>
  </si>
  <si>
    <t>H</t>
  </si>
  <si>
    <t>I</t>
  </si>
  <si>
    <t>J = G + H + I</t>
  </si>
  <si>
    <t>Quant. de consumo estimado em 24 meses</t>
  </si>
  <si>
    <t>Ligações locais de telefones fixos para telefones fixos (STFC - LOCAL FIXO-FIXO)</t>
  </si>
  <si>
    <t>Minuto</t>
  </si>
  <si>
    <t>Ligações locais de telefones fixos para telefones móveis - STFC - LOCAL FIXO-MÓVEL (VC1)</t>
  </si>
  <si>
    <t>Ligações de Longa Distância Nacional de telefones fixos para telefones fixos - STFC-LDN FIXO-FIXO (Degraus 1 a 4) QUALQUER OPERADORA</t>
  </si>
  <si>
    <t>Ligações de Longa Distância Nacional de telefones fixos para telefones móveis (STFC-LDN FIXO-MÓVEL (VC2 E VC3)</t>
  </si>
  <si>
    <r>
      <t xml:space="preserve">Ligações LDI (LDI - STFC - F/FM) 
Origem: Fixo-Fixo e Fixo-Móvel
</t>
    </r>
    <r>
      <rPr>
        <b/>
        <sz val="9"/>
        <color theme="1"/>
        <rFont val="Tahoma"/>
        <family val="2"/>
      </rPr>
      <t xml:space="preserve">Região 1: </t>
    </r>
    <r>
      <rPr>
        <sz val="9"/>
        <color theme="1"/>
        <rFont val="Tahoma"/>
        <family val="2"/>
      </rPr>
      <t>EUA (exceto Havaí e Alasca), Canadá, Finlândia, Noruega, Suécia, Bélgica, Holanda, Áustria, Dinamarca, Argentina, Chile, Japão, Austrália, Portugal, França, Espanha, Itália, Reino Unido, Irlanda, Alemanha, Suíça, Coréia do Sul, China, Grécia e Israel.</t>
    </r>
  </si>
  <si>
    <r>
      <t xml:space="preserve">Ligações LDI (LDI - STFC - F/FM)
Origem: Fixo-Fixo e Fixo-Móvel
</t>
    </r>
    <r>
      <rPr>
        <b/>
        <sz val="9"/>
        <rFont val="Tahoma"/>
        <family val="2"/>
      </rPr>
      <t xml:space="preserve">Região 2: </t>
    </r>
    <r>
      <rPr>
        <sz val="9"/>
        <rFont val="Tahoma"/>
        <family val="2"/>
      </rPr>
      <t>Demais países da América e da Europa.</t>
    </r>
  </si>
  <si>
    <r>
      <t xml:space="preserve">Ligações LDI (LDI - STFC - F/FM) 
Origem: Fixo-Fixo e Fixo-Móvel
</t>
    </r>
    <r>
      <rPr>
        <b/>
        <sz val="9"/>
        <rFont val="Tahoma"/>
        <family val="2"/>
      </rPr>
      <t xml:space="preserve">Região 3: </t>
    </r>
    <r>
      <rPr>
        <sz val="9"/>
        <rFont val="Tahoma"/>
        <family val="2"/>
      </rPr>
      <t>Demais países da Ásia, África, Oriente Médio, Oceania e Ilhas do Pacífico</t>
    </r>
  </si>
  <si>
    <r>
      <t xml:space="preserve">Ligações LDI (LDI - STFC - F/FM) 
Origem: Fixo-Fixo e Fixo-Móvel
</t>
    </r>
    <r>
      <rPr>
        <b/>
        <sz val="9"/>
        <rFont val="Tahoma"/>
        <family val="2"/>
      </rPr>
      <t xml:space="preserve">Região 4: </t>
    </r>
    <r>
      <rPr>
        <sz val="9"/>
        <rFont val="Tahoma"/>
        <family val="2"/>
      </rPr>
      <t>Demais países e territórios não listados nas regiões anteriores.</t>
    </r>
  </si>
  <si>
    <t>GRUPO 1 - STFC - Modalidade Local, 
Longa Distância Nacional (LDN) e Longa Distância Internaciona (LDI)</t>
  </si>
  <si>
    <t>K</t>
  </si>
  <si>
    <t>L = J x K</t>
  </si>
  <si>
    <t>Quant. de consumo estim. em 24 meses</t>
  </si>
  <si>
    <t>Valor Unitário do Minuto (R$)</t>
  </si>
  <si>
    <t>Valor Total em 24 meses (R$)</t>
  </si>
  <si>
    <t>Ligações de Longa Distância Nacional de telefones fixos para telefones móveis - STFC-LDN FIXO-MÓVEL (VC2 E VC3)</t>
  </si>
  <si>
    <t>GRUPO 2 – SMP -  Assinatura mensal de linha de voz,  linha de dados, ligações LDI e roaming internacional
RIO DE JANEIRO-SÃO PAULO-CEARÁ-PARÁ</t>
  </si>
  <si>
    <t>M</t>
  </si>
  <si>
    <t>N</t>
  </si>
  <si>
    <t>O</t>
  </si>
  <si>
    <t>P = N x O</t>
  </si>
  <si>
    <t>Quant. de aparelhos</t>
  </si>
  <si>
    <t>Quant. de consumo estim. em 24 meses
TOTAL</t>
  </si>
  <si>
    <t>Valor Unitário do Serviço (R$)</t>
  </si>
  <si>
    <r>
      <t xml:space="preserve">Pacote de Serviços Empresarial (Assinatura mensal de linha de voz, com ligações locais (VC1) e LDN (VC2 e VC3) ilimitadas, envio de SMSs (limitados a 2.000 por mês), roaming nacional ilimitado acesso à caixa postal / secretária eletrônica ilimitado, franquia mínima de dados de 5 GB e fornecimento de smartphone em comodato e SIM CARDs.
Tipo de Aparelho: </t>
    </r>
    <r>
      <rPr>
        <b/>
        <sz val="9"/>
        <color theme="1"/>
        <rFont val="Tahoma"/>
        <family val="2"/>
      </rPr>
      <t>Smartphone</t>
    </r>
  </si>
  <si>
    <t>Assinatura 
Mensal</t>
  </si>
  <si>
    <r>
      <t xml:space="preserve">Ligações LDI  (LDI - SMP - M/FM)
Origem: Móvel-Fixo e Móvel-Móvel
</t>
    </r>
    <r>
      <rPr>
        <b/>
        <sz val="9"/>
        <color theme="1"/>
        <rFont val="Tahoma"/>
        <family val="2"/>
      </rPr>
      <t xml:space="preserve">Região 1: </t>
    </r>
    <r>
      <rPr>
        <sz val="9"/>
        <color theme="1"/>
        <rFont val="Tahoma"/>
        <family val="2"/>
      </rPr>
      <t>EUA, Canadá (Inclui Alasca e Havaí).</t>
    </r>
  </si>
  <si>
    <r>
      <t xml:space="preserve">Ligações LDI (LDI - SMP - M/FM)
Origem: Móvel-Fixo e Móvel-Móvel
</t>
    </r>
    <r>
      <rPr>
        <b/>
        <sz val="9"/>
        <color theme="1"/>
        <rFont val="Tahoma"/>
        <family val="2"/>
      </rPr>
      <t>Região 2:</t>
    </r>
    <r>
      <rPr>
        <sz val="9"/>
        <color theme="1"/>
        <rFont val="Tahoma"/>
        <family val="2"/>
      </rPr>
      <t xml:space="preserve"> Andorra, Argentina, Liechtenstein, Luxemburgo</t>
    </r>
  </si>
  <si>
    <r>
      <t xml:space="preserve">Ligações LDI (LDI - SMP - M/FM)
Origem: Móvel-Fixo e Móvel-Móvel
</t>
    </r>
    <r>
      <rPr>
        <b/>
        <sz val="9"/>
        <color theme="1"/>
        <rFont val="Tahoma"/>
        <family val="2"/>
      </rPr>
      <t>Região 3:</t>
    </r>
    <r>
      <rPr>
        <sz val="9"/>
        <color theme="1"/>
        <rFont val="Tahoma"/>
        <family val="2"/>
      </rPr>
      <t xml:space="preserve"> Alemanha, Austrália, Áustria, Bélgica, Chile, Dinamarca, Espanha, Finlândia, França, Holanda, Irlanda, Israel, Itália, Japão, Noruega, Portugal, Reino Unido, Suécia, Suíça</t>
    </r>
  </si>
  <si>
    <r>
      <t xml:space="preserve">Ligações LDI (LDI - SMP - M/FM)
Origem: Móvel-Fixo e Móvel-Móvel
</t>
    </r>
    <r>
      <rPr>
        <b/>
        <sz val="9"/>
        <color theme="1"/>
        <rFont val="Tahoma"/>
        <family val="2"/>
      </rPr>
      <t xml:space="preserve">Região 4: </t>
    </r>
    <r>
      <rPr>
        <sz val="9"/>
        <color theme="1"/>
        <rFont val="Tahoma"/>
        <family val="2"/>
      </rPr>
      <t>Demais países que não se enquadram nos itens anteriores</t>
    </r>
  </si>
  <si>
    <r>
      <t xml:space="preserve">Utilização de voz e dados em roaming internacional
</t>
    </r>
    <r>
      <rPr>
        <b/>
        <sz val="9"/>
        <color theme="1"/>
        <rFont val="Tahoma"/>
        <family val="2"/>
      </rPr>
      <t>Região 1:</t>
    </r>
    <r>
      <rPr>
        <sz val="9"/>
        <color theme="1"/>
        <rFont val="Tahoma"/>
        <family val="2"/>
      </rPr>
      <t xml:space="preserve"> Américas e Europa</t>
    </r>
  </si>
  <si>
    <t>Diária *</t>
  </si>
  <si>
    <r>
      <t xml:space="preserve">Utilização de voz e dados em roaming internacional
</t>
    </r>
    <r>
      <rPr>
        <b/>
        <sz val="9"/>
        <color theme="1"/>
        <rFont val="Tahoma"/>
        <family val="2"/>
      </rPr>
      <t>Região2:</t>
    </r>
    <r>
      <rPr>
        <sz val="9"/>
        <color theme="1"/>
        <rFont val="Tahoma"/>
        <family val="2"/>
      </rPr>
      <t xml:space="preserve"> Ásia, África e Oceania</t>
    </r>
  </si>
  <si>
    <r>
      <t xml:space="preserve">Assinatura mensal de linha de dados, com franquia mínima de 5 GB, com fornecimento de Modem USBs USB 4G e SIM CARDs.
Tipo de Aparelho: </t>
    </r>
    <r>
      <rPr>
        <b/>
        <sz val="9"/>
        <color theme="1"/>
        <rFont val="Tahoma"/>
        <family val="2"/>
      </rPr>
      <t>Modem</t>
    </r>
  </si>
  <si>
    <r>
      <t xml:space="preserve">Assinatura  mensal  de  linha  de  dados,  com  franquia  mínima  de 5 GB, com fornecimento de Tablet tipo 1 e SIM CARDs
Tipo de Aparelho: </t>
    </r>
    <r>
      <rPr>
        <b/>
        <sz val="9"/>
        <color theme="1"/>
        <rFont val="Tahoma"/>
        <family val="2"/>
      </rPr>
      <t>Tablet</t>
    </r>
  </si>
  <si>
    <t>*A franquia diária deve conter um pacote de voz de no mínimo 50 minutos para possibilitar a realização de chamadas (para fixo ou móvel) do Brasil ou do país que o usuário estiver visitando e o plano de dados da diária deverá oferecer franquia mínima de 200MB.</t>
  </si>
  <si>
    <t>GRUPO 2 – SMP -  Custo de reposição de aparelhos (Smartphone, Tablet e Modem USB)
RIO DE JANEIRO-SÃO PAULO-CEARÁ-PARÁ</t>
  </si>
  <si>
    <t>Q</t>
  </si>
  <si>
    <t>R</t>
  </si>
  <si>
    <t>S = Q x R</t>
  </si>
  <si>
    <t>Custo de reposição de aparelhos em comodato</t>
  </si>
  <si>
    <r>
      <t>Quantidade estimada</t>
    </r>
    <r>
      <rPr>
        <sz val="9"/>
        <color theme="1"/>
        <rFont val="Tahoma"/>
        <family val="2"/>
      </rPr>
      <t>  </t>
    </r>
  </si>
  <si>
    <t>Valor unitário</t>
  </si>
  <si>
    <t>Valor Total</t>
  </si>
  <si>
    <t>Custo de reposição do aparelho tipo Smartphone em caso de perda, roubo ou dano irrecuperável.</t>
  </si>
  <si>
    <t>Custo de reposição do aparelho tipo Modem USB USB em caso de perda, roubo ou dano irrecuperável.</t>
  </si>
  <si>
    <t>Custo de reposição do aparelho tipo Tablet em caso de perda, roubo ou dano irrecuperável.</t>
  </si>
  <si>
    <t>PROPOSTA DE PREÇOS CONSOLIDADA</t>
  </si>
  <si>
    <r>
      <t xml:space="preserve">VALOR TOTAL PARA O GRUPO 1
</t>
    </r>
    <r>
      <rPr>
        <sz val="9"/>
        <color rgb="FF000000"/>
        <rFont val="Tahoma"/>
        <family val="2"/>
      </rPr>
      <t>(STFC - assinatura de grupo de ramais DDR (discagem direta a ramal), assinatura troncos digitais E1 com Habilitação e Instalação de tronco E1 para Rio de Janeiro, São Paulo e Brasília)</t>
    </r>
  </si>
  <si>
    <t>F: 
Itens 1 a 3</t>
  </si>
  <si>
    <r>
      <t xml:space="preserve">VALOR TOTAL PARA O GRUPO 1 
</t>
    </r>
    <r>
      <rPr>
        <sz val="9"/>
        <color rgb="FF000000"/>
        <rFont val="Tahoma"/>
        <family val="2"/>
      </rPr>
      <t>(STFC - Modalidade Local, Longa Distância Nacional (LDN) e Longa Distância Internacional (LDI) para Rio de Janeiro, São Paulo e Brasília)</t>
    </r>
  </si>
  <si>
    <t>L: 
Itens 4 a 13</t>
  </si>
  <si>
    <r>
      <t xml:space="preserve">VALOR TOTAL PARA O GRUPO 2 
</t>
    </r>
    <r>
      <rPr>
        <sz val="9"/>
        <color rgb="FF000000"/>
        <rFont val="Tahoma"/>
        <family val="2"/>
      </rPr>
      <t>(SMP - Assinatura mensal de linha de voz, linha de dados, ligações LDI e roaming internacional para Rio de Janeiro, São Paulo, Ceará e Pará)</t>
    </r>
  </si>
  <si>
    <t>P: 
Itens 14 a 21</t>
  </si>
  <si>
    <r>
      <t xml:space="preserve">VALOR TOTAL PARA O GRUPO 2 
</t>
    </r>
    <r>
      <rPr>
        <sz val="9"/>
        <color rgb="FF000000"/>
        <rFont val="Tahoma"/>
        <family val="2"/>
      </rPr>
      <t xml:space="preserve">(SMP - Custo de reposição de aparelhos - Smartphone, Tablet e Modem USB) </t>
    </r>
  </si>
  <si>
    <t>S: 
Itens 22 a 24</t>
  </si>
  <si>
    <t xml:space="preserve">VALOR GLOBAL </t>
  </si>
  <si>
    <t xml:space="preserve">1 - Nos preços indicados na planilha de preços acima estão incluídos todos os custos, benefícios, encargos, tributos e demais contribuições pertinentes. </t>
  </si>
  <si>
    <t xml:space="preserve">2 - Declaramos conhecer a legislação de regência desta licitação e que os serviços/bens serão fornecidos de acordo com as condições estabelecidas neste Edital, que conhecemos e aceitamos em todos os seus termos, inclusive quanto ao pagamento e outros. </t>
  </si>
  <si>
    <t>3 – Declaramos, também, que nenhum direito a indenização ou a reembolso de quaisquer despesas nos será devido, caso a nossa proposta não seja aceita pela Finep, seja qual for o motivo.</t>
  </si>
  <si>
    <t>4 - Declaramos que a empresa se encontra apta a prestar todos os serviços pertinentes ao ofertado e às regras de negócio envolvidas.</t>
  </si>
  <si>
    <t>5 – Esta proposta é válida por XX (XXXX) dias, a contar da data estabelecida para a sua apresentação.</t>
  </si>
  <si>
    <t>PLANILHA DE PREÇOS - GRUPO 1</t>
  </si>
  <si>
    <t>PLANILHA DE PREÇOS - GRUPO 2</t>
  </si>
  <si>
    <r>
      <t>[Local]</t>
    </r>
    <r>
      <rPr>
        <sz val="9"/>
        <color theme="1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.</t>
    </r>
  </si>
  <si>
    <t>________________________________________</t>
  </si>
  <si>
    <t>[Assinatura do Representante legal]</t>
  </si>
  <si>
    <t>Nome: ___________________</t>
  </si>
  <si>
    <t>Cargo: ___________________</t>
  </si>
  <si>
    <t>CPF: ____________________</t>
  </si>
  <si>
    <t>RG: _____________________</t>
  </si>
  <si>
    <t>PREENCHER APENAS AS CÉLULAS EM AMARELO NAS TABELAS</t>
  </si>
  <si>
    <r>
      <t xml:space="preserve">VALOR TOTAL - </t>
    </r>
    <r>
      <rPr>
        <b/>
        <sz val="9"/>
        <color rgb="FFFF0000"/>
        <rFont val="Tahoma"/>
        <family val="2"/>
      </rPr>
      <t>VALOR FIXO</t>
    </r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</si>
  <si>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color theme="1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</si>
  <si>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r>
      <t>OBJETO:</t>
    </r>
    <r>
      <rPr>
        <sz val="9"/>
        <color theme="1"/>
        <rFont val="Tahoma"/>
        <family val="2"/>
      </rPr>
      <t xml:space="preserve"> Prestação de Serviço Telefônico Fixo Comutado (Fixo-Fixo e Fixo-Móvel) nas modalidades Local com serviço de grupo de ramais DDR (discagem direta a ramal), habilitação e instalação de troncos analógicos e digitais E1, Longa Distância Nacional (LDN) e Longa Distância Internacional (LDI) e Serviço Móvel Pessoal - SMP (Móvel-Móvel, Móvel-Fixo e dados) nas modalidades Local, Longa Distância Nacional (LDN) e Longa Distância Internacional (LDI), com fornecimento de aparelhos do tipo Smartphone, Modem USB e Tablet (com SIM Cards), em regime de comodato a ser executado de forma contínua, para atender aos escritórios da Finep, conforme condições, quantidades e exigências estabelecidas no Termo de Referência.</t>
    </r>
  </si>
  <si>
    <t>LOGO DO 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</si>
</sst>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theme="1"/>
      <name val="Tahoma"/>
      <family val="2"/>
    </font>
    <font>
      <sz val="9"/>
      <color rgb="FFFF0000"/>
      <name val="Tahoma"/>
      <family val="2"/>
    </font>
    <font>
      <b/>
      <i/>
      <sz val="9"/>
      <color rgb="FFFF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8" fontId="1" fillId="2" borderId="0" xfId="0" applyNumberFormat="1" applyFont="1" applyFill="1" applyAlignment="1">
      <alignment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zoomScaleNormal="100" workbookViewId="0">
      <selection activeCell="H4" sqref="H4"/>
    </sheetView>
  </sheetViews>
  <sheetFormatPr defaultRowHeight="11.25" x14ac:dyDescent="0.25"/>
  <cols>
    <col min="1" max="1" width="9.140625" style="2"/>
    <col min="2" max="2" width="38.7109375" style="2" customWidth="1"/>
    <col min="3" max="3" width="12.85546875" style="2" customWidth="1"/>
    <col min="4" max="6" width="14.7109375" style="2" customWidth="1"/>
    <col min="7" max="7" width="19.140625" style="2" customWidth="1"/>
    <col min="8" max="8" width="14.7109375" style="2" customWidth="1"/>
    <col min="9" max="16384" width="9.140625" style="2"/>
  </cols>
  <sheetData>
    <row r="1" spans="1:7" x14ac:dyDescent="0.25">
      <c r="A1" s="68" t="s">
        <v>102</v>
      </c>
      <c r="B1" s="68"/>
      <c r="C1" s="68"/>
      <c r="D1" s="68"/>
      <c r="E1" s="68"/>
      <c r="F1" s="68"/>
      <c r="G1" s="68"/>
    </row>
    <row r="2" spans="1:7" x14ac:dyDescent="0.25">
      <c r="A2" s="1"/>
      <c r="B2" s="1"/>
      <c r="C2" s="1"/>
      <c r="D2" s="1"/>
      <c r="E2" s="1"/>
      <c r="F2" s="1"/>
      <c r="G2" s="1"/>
    </row>
    <row r="3" spans="1:7" ht="52.5" customHeight="1" x14ac:dyDescent="0.25">
      <c r="A3" s="72" t="s">
        <v>106</v>
      </c>
      <c r="B3" s="72"/>
      <c r="C3" s="72"/>
      <c r="D3" s="72"/>
      <c r="E3" s="72"/>
      <c r="F3" s="72"/>
      <c r="G3" s="72"/>
    </row>
    <row r="4" spans="1:7" ht="18" customHeight="1" thickBot="1" x14ac:dyDescent="0.3">
      <c r="A4" s="1"/>
      <c r="B4" s="1"/>
      <c r="C4" s="1"/>
      <c r="D4" s="1"/>
      <c r="E4" s="1"/>
      <c r="F4" s="1"/>
      <c r="G4" s="1"/>
    </row>
    <row r="5" spans="1:7" ht="22.5" customHeight="1" thickBot="1" x14ac:dyDescent="0.3">
      <c r="A5" s="65" t="s">
        <v>93</v>
      </c>
      <c r="B5" s="66"/>
      <c r="C5" s="66"/>
      <c r="D5" s="66"/>
      <c r="E5" s="66"/>
      <c r="F5" s="66"/>
      <c r="G5" s="67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70" t="s">
        <v>104</v>
      </c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62.25" customHeight="1" x14ac:dyDescent="0.25">
      <c r="A9" s="71" t="s">
        <v>105</v>
      </c>
      <c r="B9" s="71"/>
      <c r="C9" s="71"/>
      <c r="D9" s="71"/>
      <c r="E9" s="71"/>
      <c r="F9" s="71"/>
      <c r="G9" s="7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ht="36.75" customHeight="1" x14ac:dyDescent="0.25">
      <c r="A12" s="3" t="s">
        <v>0</v>
      </c>
      <c r="B12" s="3"/>
      <c r="C12" s="3"/>
      <c r="D12" s="3"/>
      <c r="E12" s="3"/>
      <c r="F12" s="3"/>
      <c r="G12" s="3"/>
    </row>
    <row r="13" spans="1:7" ht="22.5" customHeight="1" x14ac:dyDescent="0.25">
      <c r="A13" s="4"/>
      <c r="B13" s="4"/>
      <c r="C13" s="4"/>
      <c r="D13" s="5" t="s">
        <v>1</v>
      </c>
      <c r="E13" s="5" t="s">
        <v>2</v>
      </c>
      <c r="F13" s="5" t="s">
        <v>3</v>
      </c>
      <c r="G13" s="5" t="s">
        <v>4</v>
      </c>
    </row>
    <row r="14" spans="1:7" ht="22.5" customHeight="1" x14ac:dyDescent="0.25">
      <c r="A14" s="6" t="s">
        <v>5</v>
      </c>
      <c r="B14" s="6" t="s">
        <v>6</v>
      </c>
      <c r="C14" s="6" t="s">
        <v>7</v>
      </c>
      <c r="D14" s="7" t="s">
        <v>8</v>
      </c>
      <c r="E14" s="8"/>
      <c r="F14" s="8"/>
      <c r="G14" s="9"/>
    </row>
    <row r="15" spans="1:7" ht="22.5" customHeight="1" x14ac:dyDescent="0.25">
      <c r="A15" s="10" t="s">
        <v>9</v>
      </c>
      <c r="B15" s="10"/>
      <c r="C15" s="10"/>
      <c r="D15" s="5" t="s">
        <v>10</v>
      </c>
      <c r="E15" s="5" t="s">
        <v>11</v>
      </c>
      <c r="F15" s="5" t="s">
        <v>12</v>
      </c>
      <c r="G15" s="5" t="s">
        <v>13</v>
      </c>
    </row>
    <row r="16" spans="1:7" ht="22.5" customHeight="1" x14ac:dyDescent="0.25">
      <c r="A16" s="11">
        <v>1</v>
      </c>
      <c r="B16" s="12" t="s">
        <v>14</v>
      </c>
      <c r="C16" s="11" t="s">
        <v>15</v>
      </c>
      <c r="D16" s="11">
        <v>72</v>
      </c>
      <c r="E16" s="11">
        <v>24</v>
      </c>
      <c r="F16" s="11">
        <v>24</v>
      </c>
      <c r="G16" s="6">
        <f>SUM(D16:F16)</f>
        <v>120</v>
      </c>
    </row>
    <row r="17" spans="1:7" ht="22.5" customHeight="1" x14ac:dyDescent="0.25">
      <c r="A17" s="13">
        <v>2</v>
      </c>
      <c r="B17" s="14" t="s">
        <v>16</v>
      </c>
      <c r="C17" s="13" t="s">
        <v>15</v>
      </c>
      <c r="D17" s="13">
        <v>192</v>
      </c>
      <c r="E17" s="13">
        <v>24</v>
      </c>
      <c r="F17" s="13">
        <v>24</v>
      </c>
      <c r="G17" s="15">
        <f>SUM(D17:F17)</f>
        <v>240</v>
      </c>
    </row>
    <row r="18" spans="1:7" ht="12.75" customHeight="1" x14ac:dyDescent="0.25">
      <c r="A18" s="16"/>
      <c r="B18" s="17"/>
      <c r="C18" s="16"/>
      <c r="D18" s="16"/>
      <c r="E18" s="16"/>
      <c r="F18" s="16"/>
      <c r="G18" s="18"/>
    </row>
    <row r="19" spans="1:7" ht="15.75" customHeight="1" x14ac:dyDescent="0.25">
      <c r="A19" s="19"/>
      <c r="B19" s="20"/>
      <c r="C19" s="19"/>
      <c r="D19" s="19"/>
      <c r="E19" s="19"/>
      <c r="F19" s="19"/>
      <c r="G19" s="21"/>
    </row>
    <row r="20" spans="1:7" ht="34.5" customHeight="1" x14ac:dyDescent="0.25">
      <c r="A20" s="22" t="s">
        <v>0</v>
      </c>
      <c r="B20" s="23"/>
      <c r="C20" s="23"/>
      <c r="D20" s="23"/>
      <c r="E20" s="23"/>
      <c r="F20" s="23"/>
      <c r="G20" s="24"/>
    </row>
    <row r="21" spans="1:7" ht="23.25" customHeight="1" x14ac:dyDescent="0.25">
      <c r="A21" s="25"/>
      <c r="B21" s="26"/>
      <c r="C21" s="27"/>
      <c r="D21" s="5" t="s">
        <v>4</v>
      </c>
      <c r="E21" s="5" t="s">
        <v>17</v>
      </c>
      <c r="F21" s="28" t="s">
        <v>18</v>
      </c>
      <c r="G21" s="29"/>
    </row>
    <row r="22" spans="1:7" ht="45.75" customHeight="1" x14ac:dyDescent="0.25">
      <c r="A22" s="6" t="s">
        <v>5</v>
      </c>
      <c r="B22" s="6" t="s">
        <v>6</v>
      </c>
      <c r="C22" s="6" t="s">
        <v>7</v>
      </c>
      <c r="D22" s="6" t="s">
        <v>19</v>
      </c>
      <c r="E22" s="6" t="s">
        <v>20</v>
      </c>
      <c r="F22" s="30" t="s">
        <v>21</v>
      </c>
      <c r="G22" s="29"/>
    </row>
    <row r="23" spans="1:7" ht="31.5" customHeight="1" x14ac:dyDescent="0.25">
      <c r="A23" s="11">
        <v>1</v>
      </c>
      <c r="B23" s="12" t="s">
        <v>22</v>
      </c>
      <c r="C23" s="11" t="s">
        <v>15</v>
      </c>
      <c r="D23" s="11">
        <v>120</v>
      </c>
      <c r="E23" s="69"/>
      <c r="F23" s="32">
        <f>D23*E23</f>
        <v>0</v>
      </c>
      <c r="G23" s="29"/>
    </row>
    <row r="24" spans="1:7" ht="22.5" customHeight="1" x14ac:dyDescent="0.25">
      <c r="A24" s="11">
        <v>2</v>
      </c>
      <c r="B24" s="12" t="s">
        <v>16</v>
      </c>
      <c r="C24" s="11" t="s">
        <v>15</v>
      </c>
      <c r="D24" s="11">
        <v>240</v>
      </c>
      <c r="E24" s="69"/>
      <c r="F24" s="32">
        <f>D24*E24</f>
        <v>0</v>
      </c>
      <c r="G24" s="29"/>
    </row>
    <row r="25" spans="1:7" ht="22.5" customHeight="1" x14ac:dyDescent="0.25">
      <c r="A25" s="22" t="s">
        <v>23</v>
      </c>
      <c r="B25" s="23"/>
      <c r="C25" s="23"/>
      <c r="D25" s="23"/>
      <c r="E25" s="33"/>
      <c r="F25" s="34">
        <f>SUM(F23:F24)</f>
        <v>0</v>
      </c>
      <c r="G25" s="29"/>
    </row>
    <row r="26" spans="1:7" x14ac:dyDescent="0.25">
      <c r="A26" s="35" t="s">
        <v>24</v>
      </c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36.75" customHeight="1" x14ac:dyDescent="0.25">
      <c r="A29" s="3" t="s">
        <v>25</v>
      </c>
      <c r="B29" s="3"/>
      <c r="C29" s="3"/>
      <c r="D29" s="3"/>
      <c r="E29" s="3"/>
      <c r="F29" s="3"/>
      <c r="G29" s="3"/>
    </row>
    <row r="30" spans="1:7" ht="22.5" customHeight="1" x14ac:dyDescent="0.25">
      <c r="A30" s="36"/>
      <c r="B30" s="37"/>
      <c r="C30" s="38"/>
      <c r="D30" s="5" t="s">
        <v>26</v>
      </c>
      <c r="E30" s="5" t="s">
        <v>27</v>
      </c>
      <c r="F30" s="5" t="s">
        <v>28</v>
      </c>
      <c r="G30" s="5" t="s">
        <v>29</v>
      </c>
    </row>
    <row r="31" spans="1:7" ht="22.5" customHeight="1" x14ac:dyDescent="0.25">
      <c r="A31" s="6" t="s">
        <v>5</v>
      </c>
      <c r="B31" s="6" t="s">
        <v>6</v>
      </c>
      <c r="C31" s="6" t="s">
        <v>7</v>
      </c>
      <c r="D31" s="39" t="s">
        <v>30</v>
      </c>
      <c r="E31" s="39"/>
      <c r="F31" s="39"/>
      <c r="G31" s="39"/>
    </row>
    <row r="32" spans="1:7" ht="22.5" customHeight="1" x14ac:dyDescent="0.25">
      <c r="A32" s="10" t="s">
        <v>9</v>
      </c>
      <c r="B32" s="10"/>
      <c r="C32" s="10"/>
      <c r="D32" s="5" t="s">
        <v>10</v>
      </c>
      <c r="E32" s="5" t="s">
        <v>11</v>
      </c>
      <c r="F32" s="5" t="s">
        <v>12</v>
      </c>
      <c r="G32" s="5" t="s">
        <v>13</v>
      </c>
    </row>
    <row r="33" spans="1:7" ht="22.5" x14ac:dyDescent="0.25">
      <c r="A33" s="11">
        <v>3</v>
      </c>
      <c r="B33" s="40" t="s">
        <v>31</v>
      </c>
      <c r="C33" s="11" t="s">
        <v>32</v>
      </c>
      <c r="D33" s="41">
        <v>264245</v>
      </c>
      <c r="E33" s="41">
        <v>52915</v>
      </c>
      <c r="F33" s="41">
        <v>35181</v>
      </c>
      <c r="G33" s="42">
        <f>SUM(D33:F33)</f>
        <v>352341</v>
      </c>
    </row>
    <row r="34" spans="1:7" ht="33.75" x14ac:dyDescent="0.25">
      <c r="A34" s="11">
        <v>4</v>
      </c>
      <c r="B34" s="40" t="s">
        <v>33</v>
      </c>
      <c r="C34" s="11" t="s">
        <v>32</v>
      </c>
      <c r="D34" s="41">
        <f>43596+17803</f>
        <v>61399</v>
      </c>
      <c r="E34" s="41">
        <f>8780+3500</f>
        <v>12280</v>
      </c>
      <c r="F34" s="41">
        <f>5786+2400</f>
        <v>8186</v>
      </c>
      <c r="G34" s="42">
        <f t="shared" ref="G34:G40" si="0">SUM(D34:F34)</f>
        <v>81865</v>
      </c>
    </row>
    <row r="35" spans="1:7" ht="45" x14ac:dyDescent="0.25">
      <c r="A35" s="11">
        <v>5</v>
      </c>
      <c r="B35" s="40" t="s">
        <v>34</v>
      </c>
      <c r="C35" s="11" t="s">
        <v>32</v>
      </c>
      <c r="D35" s="41">
        <v>113170</v>
      </c>
      <c r="E35" s="41">
        <v>22634</v>
      </c>
      <c r="F35" s="41">
        <v>15089</v>
      </c>
      <c r="G35" s="42">
        <f t="shared" si="0"/>
        <v>150893</v>
      </c>
    </row>
    <row r="36" spans="1:7" ht="33.75" x14ac:dyDescent="0.25">
      <c r="A36" s="11">
        <v>6</v>
      </c>
      <c r="B36" s="40" t="s">
        <v>35</v>
      </c>
      <c r="C36" s="11" t="s">
        <v>32</v>
      </c>
      <c r="D36" s="41">
        <f>27609+11500</f>
        <v>39109</v>
      </c>
      <c r="E36" s="41">
        <f>5522+2300</f>
        <v>7822</v>
      </c>
      <c r="F36" s="41">
        <f>3715+1500</f>
        <v>5215</v>
      </c>
      <c r="G36" s="42">
        <f t="shared" si="0"/>
        <v>52146</v>
      </c>
    </row>
    <row r="37" spans="1:7" ht="90" x14ac:dyDescent="0.25">
      <c r="A37" s="11">
        <v>7</v>
      </c>
      <c r="B37" s="40" t="s">
        <v>36</v>
      </c>
      <c r="C37" s="11" t="s">
        <v>32</v>
      </c>
      <c r="D37" s="11">
        <v>240</v>
      </c>
      <c r="E37" s="11">
        <v>40</v>
      </c>
      <c r="F37" s="11">
        <v>25</v>
      </c>
      <c r="G37" s="42">
        <f t="shared" si="0"/>
        <v>305</v>
      </c>
    </row>
    <row r="38" spans="1:7" ht="45" x14ac:dyDescent="0.25">
      <c r="A38" s="11">
        <v>8</v>
      </c>
      <c r="B38" s="43" t="s">
        <v>37</v>
      </c>
      <c r="C38" s="11" t="s">
        <v>32</v>
      </c>
      <c r="D38" s="11">
        <v>108</v>
      </c>
      <c r="E38" s="11">
        <v>20</v>
      </c>
      <c r="F38" s="11">
        <v>10</v>
      </c>
      <c r="G38" s="42">
        <f t="shared" si="0"/>
        <v>138</v>
      </c>
    </row>
    <row r="39" spans="1:7" ht="45" x14ac:dyDescent="0.25">
      <c r="A39" s="11">
        <v>9</v>
      </c>
      <c r="B39" s="43" t="s">
        <v>38</v>
      </c>
      <c r="C39" s="11" t="s">
        <v>32</v>
      </c>
      <c r="D39" s="11">
        <v>30</v>
      </c>
      <c r="E39" s="11">
        <v>10</v>
      </c>
      <c r="F39" s="11">
        <v>10</v>
      </c>
      <c r="G39" s="42">
        <f t="shared" si="0"/>
        <v>50</v>
      </c>
    </row>
    <row r="40" spans="1:7" ht="45" x14ac:dyDescent="0.25">
      <c r="A40" s="11">
        <v>10</v>
      </c>
      <c r="B40" s="43" t="s">
        <v>39</v>
      </c>
      <c r="C40" s="11" t="s">
        <v>32</v>
      </c>
      <c r="D40" s="11">
        <v>30</v>
      </c>
      <c r="E40" s="11">
        <v>10</v>
      </c>
      <c r="F40" s="11">
        <v>10</v>
      </c>
      <c r="G40" s="42">
        <f t="shared" si="0"/>
        <v>50</v>
      </c>
    </row>
    <row r="41" spans="1:7" x14ac:dyDescent="0.25">
      <c r="A41" s="1"/>
      <c r="B41" s="1"/>
      <c r="C41" s="1"/>
      <c r="D41" s="1"/>
      <c r="E41" s="1"/>
      <c r="F41" s="19"/>
      <c r="G41" s="19"/>
    </row>
    <row r="42" spans="1:7" ht="33.75" customHeight="1" x14ac:dyDescent="0.25">
      <c r="A42" s="3" t="s">
        <v>40</v>
      </c>
      <c r="B42" s="3"/>
      <c r="C42" s="3"/>
      <c r="D42" s="3"/>
      <c r="E42" s="3"/>
      <c r="F42" s="3"/>
      <c r="G42" s="44"/>
    </row>
    <row r="43" spans="1:7" ht="33.75" customHeight="1" x14ac:dyDescent="0.25">
      <c r="A43" s="25"/>
      <c r="B43" s="26"/>
      <c r="C43" s="27"/>
      <c r="D43" s="5" t="s">
        <v>29</v>
      </c>
      <c r="E43" s="5" t="s">
        <v>41</v>
      </c>
      <c r="F43" s="5" t="s">
        <v>42</v>
      </c>
      <c r="G43" s="44"/>
    </row>
    <row r="44" spans="1:7" ht="50.25" customHeight="1" x14ac:dyDescent="0.25">
      <c r="A44" s="6" t="s">
        <v>5</v>
      </c>
      <c r="B44" s="6" t="s">
        <v>6</v>
      </c>
      <c r="C44" s="6" t="s">
        <v>7</v>
      </c>
      <c r="D44" s="6" t="s">
        <v>43</v>
      </c>
      <c r="E44" s="6" t="s">
        <v>44</v>
      </c>
      <c r="F44" s="30" t="s">
        <v>45</v>
      </c>
      <c r="G44" s="29"/>
    </row>
    <row r="45" spans="1:7" ht="22.5" x14ac:dyDescent="0.25">
      <c r="A45" s="11">
        <v>3</v>
      </c>
      <c r="B45" s="40" t="s">
        <v>31</v>
      </c>
      <c r="C45" s="11" t="s">
        <v>32</v>
      </c>
      <c r="D45" s="41">
        <v>352341</v>
      </c>
      <c r="E45" s="69"/>
      <c r="F45" s="31">
        <f>D45*E45</f>
        <v>0</v>
      </c>
      <c r="G45" s="45"/>
    </row>
    <row r="46" spans="1:7" ht="33.75" x14ac:dyDescent="0.25">
      <c r="A46" s="11">
        <v>4</v>
      </c>
      <c r="B46" s="40" t="s">
        <v>33</v>
      </c>
      <c r="C46" s="11" t="s">
        <v>32</v>
      </c>
      <c r="D46" s="41">
        <v>81865</v>
      </c>
      <c r="E46" s="69"/>
      <c r="F46" s="31">
        <f t="shared" ref="F46:F52" si="1">D46*E46</f>
        <v>0</v>
      </c>
      <c r="G46" s="45"/>
    </row>
    <row r="47" spans="1:7" ht="45" x14ac:dyDescent="0.25">
      <c r="A47" s="11">
        <v>5</v>
      </c>
      <c r="B47" s="40" t="s">
        <v>34</v>
      </c>
      <c r="C47" s="11" t="s">
        <v>32</v>
      </c>
      <c r="D47" s="41">
        <v>150893</v>
      </c>
      <c r="E47" s="69"/>
      <c r="F47" s="31">
        <f t="shared" si="1"/>
        <v>0</v>
      </c>
      <c r="G47" s="45"/>
    </row>
    <row r="48" spans="1:7" ht="33.75" x14ac:dyDescent="0.25">
      <c r="A48" s="11">
        <v>6</v>
      </c>
      <c r="B48" s="40" t="s">
        <v>46</v>
      </c>
      <c r="C48" s="11" t="s">
        <v>32</v>
      </c>
      <c r="D48" s="41">
        <v>52146</v>
      </c>
      <c r="E48" s="69"/>
      <c r="F48" s="31">
        <f t="shared" si="1"/>
        <v>0</v>
      </c>
      <c r="G48" s="45"/>
    </row>
    <row r="49" spans="1:7" ht="90" x14ac:dyDescent="0.25">
      <c r="A49" s="11">
        <v>7</v>
      </c>
      <c r="B49" s="40" t="s">
        <v>36</v>
      </c>
      <c r="C49" s="11" t="s">
        <v>32</v>
      </c>
      <c r="D49" s="41">
        <v>305</v>
      </c>
      <c r="E49" s="69"/>
      <c r="F49" s="31">
        <f t="shared" si="1"/>
        <v>0</v>
      </c>
      <c r="G49" s="45"/>
    </row>
    <row r="50" spans="1:7" ht="45" x14ac:dyDescent="0.25">
      <c r="A50" s="11">
        <v>8</v>
      </c>
      <c r="B50" s="43" t="s">
        <v>37</v>
      </c>
      <c r="C50" s="11" t="s">
        <v>32</v>
      </c>
      <c r="D50" s="41">
        <v>138</v>
      </c>
      <c r="E50" s="69"/>
      <c r="F50" s="31">
        <f t="shared" si="1"/>
        <v>0</v>
      </c>
      <c r="G50" s="45"/>
    </row>
    <row r="51" spans="1:7" ht="45" x14ac:dyDescent="0.25">
      <c r="A51" s="11">
        <v>9</v>
      </c>
      <c r="B51" s="43" t="s">
        <v>38</v>
      </c>
      <c r="C51" s="11" t="s">
        <v>32</v>
      </c>
      <c r="D51" s="41">
        <v>50</v>
      </c>
      <c r="E51" s="69"/>
      <c r="F51" s="31">
        <f t="shared" si="1"/>
        <v>0</v>
      </c>
      <c r="G51" s="19"/>
    </row>
    <row r="52" spans="1:7" ht="45" x14ac:dyDescent="0.25">
      <c r="A52" s="11">
        <v>10</v>
      </c>
      <c r="B52" s="43" t="s">
        <v>39</v>
      </c>
      <c r="C52" s="11" t="s">
        <v>32</v>
      </c>
      <c r="D52" s="41">
        <v>50</v>
      </c>
      <c r="E52" s="69"/>
      <c r="F52" s="31">
        <f t="shared" si="1"/>
        <v>0</v>
      </c>
      <c r="G52" s="45"/>
    </row>
    <row r="53" spans="1:7" ht="18" customHeight="1" x14ac:dyDescent="0.25">
      <c r="A53" s="22" t="s">
        <v>23</v>
      </c>
      <c r="B53" s="23"/>
      <c r="C53" s="23"/>
      <c r="D53" s="23"/>
      <c r="E53" s="33"/>
      <c r="F53" s="46">
        <f>SUM(F45:F52)</f>
        <v>0</v>
      </c>
      <c r="G53" s="47"/>
    </row>
    <row r="54" spans="1:7" x14ac:dyDescent="0.25">
      <c r="A54" s="1"/>
      <c r="B54" s="1"/>
      <c r="C54" s="1"/>
      <c r="D54" s="1"/>
      <c r="E54" s="1"/>
      <c r="F54" s="19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ht="18" customHeight="1" x14ac:dyDescent="0.25">
      <c r="A56" s="54" t="s">
        <v>78</v>
      </c>
      <c r="B56" s="54"/>
      <c r="C56" s="54"/>
      <c r="D56" s="54"/>
      <c r="E56" s="54"/>
      <c r="F56" s="1"/>
      <c r="G56" s="1"/>
    </row>
    <row r="57" spans="1:7" ht="33.75" customHeight="1" x14ac:dyDescent="0.25">
      <c r="A57" s="55" t="s">
        <v>79</v>
      </c>
      <c r="B57" s="55"/>
      <c r="C57" s="55"/>
      <c r="D57" s="55"/>
      <c r="E57" s="52">
        <f>F25</f>
        <v>0</v>
      </c>
      <c r="F57" s="5" t="s">
        <v>80</v>
      </c>
      <c r="G57" s="1"/>
    </row>
    <row r="58" spans="1:7" ht="33.75" customHeight="1" x14ac:dyDescent="0.25">
      <c r="A58" s="55" t="s">
        <v>81</v>
      </c>
      <c r="B58" s="55"/>
      <c r="C58" s="55"/>
      <c r="D58" s="55"/>
      <c r="E58" s="52">
        <f>F53</f>
        <v>0</v>
      </c>
      <c r="F58" s="5" t="s">
        <v>82</v>
      </c>
      <c r="G58" s="1"/>
    </row>
    <row r="59" spans="1:7" ht="18" customHeight="1" x14ac:dyDescent="0.25">
      <c r="A59" s="54" t="s">
        <v>87</v>
      </c>
      <c r="B59" s="54"/>
      <c r="C59" s="54"/>
      <c r="D59" s="54"/>
      <c r="E59" s="56">
        <f>SUM(E57:E58)</f>
        <v>0</v>
      </c>
      <c r="F59" s="1"/>
      <c r="G59" s="1"/>
    </row>
    <row r="60" spans="1:7" x14ac:dyDescent="0.25">
      <c r="A60" s="57"/>
      <c r="B60" s="1"/>
      <c r="C60" s="1"/>
      <c r="D60" s="1"/>
      <c r="E60" s="1"/>
      <c r="F60" s="1"/>
      <c r="G60" s="1"/>
    </row>
    <row r="61" spans="1:7" x14ac:dyDescent="0.25">
      <c r="A61" s="58"/>
      <c r="B61" s="1"/>
      <c r="C61" s="1"/>
      <c r="D61" s="1"/>
      <c r="E61" s="1"/>
      <c r="F61" s="1"/>
      <c r="G61" s="1"/>
    </row>
    <row r="62" spans="1:7" ht="18.75" customHeight="1" x14ac:dyDescent="0.25">
      <c r="A62" s="59" t="s">
        <v>88</v>
      </c>
      <c r="B62" s="59"/>
      <c r="C62" s="59"/>
      <c r="D62" s="59"/>
      <c r="E62" s="59"/>
      <c r="F62" s="59"/>
      <c r="G62" s="59"/>
    </row>
    <row r="63" spans="1:7" ht="30" customHeight="1" x14ac:dyDescent="0.25">
      <c r="A63" s="59" t="s">
        <v>89</v>
      </c>
      <c r="B63" s="59"/>
      <c r="C63" s="59"/>
      <c r="D63" s="59"/>
      <c r="E63" s="59"/>
      <c r="F63" s="59"/>
      <c r="G63" s="59"/>
    </row>
    <row r="64" spans="1:7" ht="30" customHeight="1" x14ac:dyDescent="0.25">
      <c r="A64" s="59" t="s">
        <v>90</v>
      </c>
      <c r="B64" s="59"/>
      <c r="C64" s="59"/>
      <c r="D64" s="59"/>
      <c r="E64" s="59"/>
      <c r="F64" s="59"/>
      <c r="G64" s="59"/>
    </row>
    <row r="65" spans="1:7" ht="18.75" customHeight="1" x14ac:dyDescent="0.25">
      <c r="A65" s="59" t="s">
        <v>91</v>
      </c>
      <c r="B65" s="59"/>
      <c r="C65" s="59"/>
      <c r="D65" s="59"/>
      <c r="E65" s="59"/>
      <c r="F65" s="59"/>
      <c r="G65" s="59"/>
    </row>
    <row r="66" spans="1:7" ht="18.75" customHeight="1" x14ac:dyDescent="0.25">
      <c r="A66" s="59" t="s">
        <v>92</v>
      </c>
      <c r="B66" s="59"/>
      <c r="C66" s="59"/>
      <c r="D66" s="59"/>
      <c r="E66" s="59"/>
      <c r="F66" s="59"/>
      <c r="G66" s="59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61"/>
      <c r="C68" s="1"/>
      <c r="D68" s="1"/>
      <c r="E68" s="1"/>
      <c r="F68" s="1"/>
      <c r="G68" s="1"/>
    </row>
    <row r="69" spans="1:7" x14ac:dyDescent="0.25">
      <c r="A69" s="1"/>
      <c r="B69" s="62" t="s">
        <v>95</v>
      </c>
      <c r="C69" s="1"/>
      <c r="D69" s="1"/>
      <c r="E69" s="1"/>
      <c r="F69" s="1"/>
      <c r="G69" s="1"/>
    </row>
    <row r="70" spans="1:7" x14ac:dyDescent="0.25">
      <c r="A70" s="1"/>
      <c r="B70" s="63"/>
      <c r="C70" s="1"/>
      <c r="D70" s="1"/>
      <c r="E70" s="1"/>
      <c r="F70" s="1"/>
      <c r="G70" s="1"/>
    </row>
    <row r="71" spans="1:7" x14ac:dyDescent="0.25">
      <c r="A71" s="1"/>
      <c r="B71" s="63"/>
      <c r="C71" s="1"/>
      <c r="D71" s="1"/>
      <c r="E71" s="1"/>
      <c r="F71" s="1"/>
      <c r="G71" s="1"/>
    </row>
    <row r="72" spans="1:7" x14ac:dyDescent="0.25">
      <c r="A72" s="1"/>
      <c r="B72" s="63"/>
      <c r="C72" s="1"/>
      <c r="D72" s="1"/>
      <c r="E72" s="1"/>
      <c r="F72" s="1"/>
      <c r="G72" s="1"/>
    </row>
    <row r="73" spans="1:7" x14ac:dyDescent="0.25">
      <c r="A73" s="1"/>
      <c r="B73" s="63" t="s">
        <v>96</v>
      </c>
      <c r="C73" s="1"/>
      <c r="D73" s="1"/>
      <c r="E73" s="1"/>
      <c r="F73" s="1"/>
      <c r="G73" s="1"/>
    </row>
    <row r="74" spans="1:7" ht="17.25" customHeight="1" x14ac:dyDescent="0.25">
      <c r="A74" s="1"/>
      <c r="B74" s="63" t="s">
        <v>97</v>
      </c>
      <c r="C74" s="1"/>
      <c r="D74" s="1"/>
      <c r="E74" s="1"/>
      <c r="F74" s="1"/>
      <c r="G74" s="1"/>
    </row>
    <row r="75" spans="1:7" ht="17.25" customHeight="1" x14ac:dyDescent="0.25">
      <c r="A75" s="1"/>
      <c r="B75" s="63" t="s">
        <v>98</v>
      </c>
      <c r="C75" s="1"/>
      <c r="D75" s="1"/>
      <c r="E75" s="1"/>
      <c r="F75" s="1"/>
      <c r="G75" s="1"/>
    </row>
    <row r="76" spans="1:7" ht="17.25" customHeight="1" x14ac:dyDescent="0.25">
      <c r="A76" s="1"/>
      <c r="B76" s="63" t="s">
        <v>99</v>
      </c>
      <c r="C76" s="1"/>
      <c r="D76" s="1"/>
      <c r="E76" s="1"/>
      <c r="F76" s="1"/>
      <c r="G76" s="1"/>
    </row>
    <row r="77" spans="1:7" ht="17.25" customHeight="1" x14ac:dyDescent="0.25">
      <c r="A77" s="1"/>
      <c r="B77" s="63" t="s">
        <v>100</v>
      </c>
      <c r="C77" s="1"/>
      <c r="D77" s="1"/>
      <c r="E77" s="1"/>
      <c r="F77" s="1"/>
      <c r="G77" s="1"/>
    </row>
    <row r="78" spans="1:7" ht="17.25" customHeight="1" x14ac:dyDescent="0.25">
      <c r="A78" s="1"/>
      <c r="B78" s="63" t="s">
        <v>101</v>
      </c>
      <c r="C78" s="1"/>
      <c r="D78" s="1"/>
      <c r="E78" s="1"/>
      <c r="F78" s="1"/>
      <c r="G78" s="1"/>
    </row>
  </sheetData>
  <mergeCells count="27">
    <mergeCell ref="A65:G65"/>
    <mergeCell ref="A66:G66"/>
    <mergeCell ref="A1:G1"/>
    <mergeCell ref="A5:G5"/>
    <mergeCell ref="A9:G9"/>
    <mergeCell ref="A3:G3"/>
    <mergeCell ref="A59:D59"/>
    <mergeCell ref="A62:G62"/>
    <mergeCell ref="A63:G63"/>
    <mergeCell ref="A64:G64"/>
    <mergeCell ref="A56:E56"/>
    <mergeCell ref="A57:D57"/>
    <mergeCell ref="A58:D58"/>
    <mergeCell ref="A43:C43"/>
    <mergeCell ref="A53:E53"/>
    <mergeCell ref="A25:E25"/>
    <mergeCell ref="A29:G29"/>
    <mergeCell ref="A30:C30"/>
    <mergeCell ref="D31:G31"/>
    <mergeCell ref="A32:C32"/>
    <mergeCell ref="A42:F42"/>
    <mergeCell ref="A12:G12"/>
    <mergeCell ref="A13:C13"/>
    <mergeCell ref="D14:G14"/>
    <mergeCell ref="A15:C15"/>
    <mergeCell ref="A20:F20"/>
    <mergeCell ref="A21:C2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portrait" verticalDpi="300" r:id="rId1"/>
  <rowBreaks count="3" manualBreakCount="3">
    <brk id="28" max="6" man="1"/>
    <brk id="41" max="16383" man="1"/>
    <brk id="5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selection activeCell="H3" sqref="H3"/>
    </sheetView>
  </sheetViews>
  <sheetFormatPr defaultRowHeight="11.25" x14ac:dyDescent="0.25"/>
  <cols>
    <col min="1" max="1" width="9.140625" style="2"/>
    <col min="2" max="2" width="38.7109375" style="2" customWidth="1"/>
    <col min="3" max="3" width="12.85546875" style="2" customWidth="1"/>
    <col min="4" max="6" width="14.7109375" style="2" customWidth="1"/>
    <col min="7" max="7" width="19.140625" style="2" customWidth="1"/>
    <col min="8" max="8" width="14.7109375" style="2" customWidth="1"/>
    <col min="9" max="16384" width="9.140625" style="2"/>
  </cols>
  <sheetData>
    <row r="1" spans="1:7" x14ac:dyDescent="0.25">
      <c r="A1" s="68" t="s">
        <v>102</v>
      </c>
      <c r="B1" s="68"/>
      <c r="C1" s="68"/>
      <c r="D1" s="68"/>
      <c r="E1" s="68"/>
      <c r="F1" s="68"/>
      <c r="G1" s="68"/>
    </row>
    <row r="2" spans="1:7" x14ac:dyDescent="0.25">
      <c r="A2" s="1"/>
      <c r="B2" s="1"/>
      <c r="C2" s="1"/>
      <c r="D2" s="1"/>
      <c r="E2" s="1"/>
      <c r="F2" s="1"/>
      <c r="G2" s="1"/>
    </row>
    <row r="3" spans="1:7" ht="52.5" customHeight="1" x14ac:dyDescent="0.25">
      <c r="A3" s="72" t="s">
        <v>106</v>
      </c>
      <c r="B3" s="72"/>
      <c r="C3" s="72"/>
      <c r="D3" s="72"/>
      <c r="E3" s="72"/>
      <c r="F3" s="72"/>
      <c r="G3" s="72"/>
    </row>
    <row r="4" spans="1:7" ht="18" customHeight="1" thickBot="1" x14ac:dyDescent="0.3">
      <c r="A4" s="1"/>
      <c r="B4" s="1"/>
      <c r="C4" s="1"/>
      <c r="D4" s="1"/>
      <c r="E4" s="1"/>
      <c r="F4" s="1"/>
      <c r="G4" s="1"/>
    </row>
    <row r="5" spans="1:7" ht="22.5" customHeight="1" thickBot="1" x14ac:dyDescent="0.3">
      <c r="A5" s="65" t="s">
        <v>94</v>
      </c>
      <c r="B5" s="66"/>
      <c r="C5" s="66"/>
      <c r="D5" s="66"/>
      <c r="E5" s="66"/>
      <c r="F5" s="66"/>
      <c r="G5" s="67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70" t="s">
        <v>104</v>
      </c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62.25" customHeight="1" x14ac:dyDescent="0.25">
      <c r="A9" s="71" t="s">
        <v>105</v>
      </c>
      <c r="B9" s="71"/>
      <c r="C9" s="71"/>
      <c r="D9" s="71"/>
      <c r="E9" s="71"/>
      <c r="F9" s="71"/>
      <c r="G9" s="7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ht="33.75" customHeight="1" x14ac:dyDescent="0.25">
      <c r="A12" s="3" t="s">
        <v>47</v>
      </c>
      <c r="B12" s="3"/>
      <c r="C12" s="3"/>
      <c r="D12" s="3"/>
      <c r="E12" s="3"/>
      <c r="F12" s="3"/>
      <c r="G12" s="3"/>
    </row>
    <row r="13" spans="1:7" ht="33.75" customHeight="1" x14ac:dyDescent="0.25">
      <c r="A13" s="25"/>
      <c r="B13" s="26"/>
      <c r="C13" s="27"/>
      <c r="D13" s="5" t="s">
        <v>48</v>
      </c>
      <c r="E13" s="5" t="s">
        <v>49</v>
      </c>
      <c r="F13" s="5" t="s">
        <v>50</v>
      </c>
      <c r="G13" s="5" t="s">
        <v>51</v>
      </c>
    </row>
    <row r="14" spans="1:7" ht="50.25" customHeight="1" x14ac:dyDescent="0.25">
      <c r="A14" s="6" t="s">
        <v>5</v>
      </c>
      <c r="B14" s="6" t="s">
        <v>6</v>
      </c>
      <c r="C14" s="6" t="s">
        <v>7</v>
      </c>
      <c r="D14" s="6" t="s">
        <v>52</v>
      </c>
      <c r="E14" s="6" t="s">
        <v>53</v>
      </c>
      <c r="F14" s="6" t="s">
        <v>54</v>
      </c>
      <c r="G14" s="6" t="s">
        <v>45</v>
      </c>
    </row>
    <row r="15" spans="1:7" ht="112.5" x14ac:dyDescent="0.25">
      <c r="A15" s="11">
        <v>11</v>
      </c>
      <c r="B15" s="40" t="s">
        <v>55</v>
      </c>
      <c r="C15" s="48" t="s">
        <v>56</v>
      </c>
      <c r="D15" s="11">
        <v>72</v>
      </c>
      <c r="E15" s="41">
        <f>D15*24</f>
        <v>1728</v>
      </c>
      <c r="F15" s="69"/>
      <c r="G15" s="31">
        <f>E15*F15</f>
        <v>0</v>
      </c>
    </row>
    <row r="16" spans="1:7" ht="45" x14ac:dyDescent="0.25">
      <c r="A16" s="11">
        <v>12</v>
      </c>
      <c r="B16" s="40" t="s">
        <v>57</v>
      </c>
      <c r="C16" s="11" t="s">
        <v>32</v>
      </c>
      <c r="D16" s="49"/>
      <c r="E16" s="11">
        <v>500</v>
      </c>
      <c r="F16" s="69"/>
      <c r="G16" s="31">
        <f>E16*F16</f>
        <v>0</v>
      </c>
    </row>
    <row r="17" spans="1:7" ht="45" x14ac:dyDescent="0.25">
      <c r="A17" s="11">
        <v>13</v>
      </c>
      <c r="B17" s="40" t="s">
        <v>58</v>
      </c>
      <c r="C17" s="11" t="s">
        <v>32</v>
      </c>
      <c r="D17" s="49"/>
      <c r="E17" s="11">
        <v>180</v>
      </c>
      <c r="F17" s="69"/>
      <c r="G17" s="31">
        <f t="shared" ref="G17:G23" si="0">E17*F17</f>
        <v>0</v>
      </c>
    </row>
    <row r="18" spans="1:7" ht="67.5" x14ac:dyDescent="0.25">
      <c r="A18" s="11">
        <v>14</v>
      </c>
      <c r="B18" s="40" t="s">
        <v>59</v>
      </c>
      <c r="C18" s="11" t="s">
        <v>32</v>
      </c>
      <c r="D18" s="49"/>
      <c r="E18" s="11">
        <v>400</v>
      </c>
      <c r="F18" s="69"/>
      <c r="G18" s="31">
        <f t="shared" si="0"/>
        <v>0</v>
      </c>
    </row>
    <row r="19" spans="1:7" ht="45" x14ac:dyDescent="0.25">
      <c r="A19" s="11">
        <v>15</v>
      </c>
      <c r="B19" s="40" t="s">
        <v>60</v>
      </c>
      <c r="C19" s="11" t="s">
        <v>32</v>
      </c>
      <c r="D19" s="49"/>
      <c r="E19" s="11">
        <v>60</v>
      </c>
      <c r="F19" s="69"/>
      <c r="G19" s="31">
        <f t="shared" si="0"/>
        <v>0</v>
      </c>
    </row>
    <row r="20" spans="1:7" ht="33.75" x14ac:dyDescent="0.25">
      <c r="A20" s="11">
        <v>16</v>
      </c>
      <c r="B20" s="40" t="s">
        <v>61</v>
      </c>
      <c r="C20" s="11" t="s">
        <v>62</v>
      </c>
      <c r="D20" s="49"/>
      <c r="E20" s="11">
        <v>272</v>
      </c>
      <c r="F20" s="69"/>
      <c r="G20" s="31">
        <f t="shared" si="0"/>
        <v>0</v>
      </c>
    </row>
    <row r="21" spans="1:7" ht="33.75" x14ac:dyDescent="0.25">
      <c r="A21" s="11">
        <v>17</v>
      </c>
      <c r="B21" s="40" t="s">
        <v>63</v>
      </c>
      <c r="C21" s="11" t="s">
        <v>62</v>
      </c>
      <c r="D21" s="49"/>
      <c r="E21" s="11">
        <v>117</v>
      </c>
      <c r="F21" s="69"/>
      <c r="G21" s="31">
        <f t="shared" si="0"/>
        <v>0</v>
      </c>
    </row>
    <row r="22" spans="1:7" ht="45" x14ac:dyDescent="0.25">
      <c r="A22" s="11">
        <v>18</v>
      </c>
      <c r="B22" s="40" t="s">
        <v>64</v>
      </c>
      <c r="C22" s="48" t="s">
        <v>56</v>
      </c>
      <c r="D22" s="11">
        <v>11</v>
      </c>
      <c r="E22" s="11">
        <f>D22*24</f>
        <v>264</v>
      </c>
      <c r="F22" s="69"/>
      <c r="G22" s="31">
        <f t="shared" si="0"/>
        <v>0</v>
      </c>
    </row>
    <row r="23" spans="1:7" ht="45" x14ac:dyDescent="0.25">
      <c r="A23" s="11">
        <v>19</v>
      </c>
      <c r="B23" s="40" t="s">
        <v>65</v>
      </c>
      <c r="C23" s="48" t="s">
        <v>56</v>
      </c>
      <c r="D23" s="11">
        <v>5</v>
      </c>
      <c r="E23" s="11">
        <f>D23*24</f>
        <v>120</v>
      </c>
      <c r="F23" s="69"/>
      <c r="G23" s="31">
        <f t="shared" si="0"/>
        <v>0</v>
      </c>
    </row>
    <row r="24" spans="1:7" ht="18" customHeight="1" x14ac:dyDescent="0.25">
      <c r="A24" s="3" t="s">
        <v>23</v>
      </c>
      <c r="B24" s="3"/>
      <c r="C24" s="3"/>
      <c r="D24" s="3"/>
      <c r="E24" s="3"/>
      <c r="F24" s="3"/>
      <c r="G24" s="50">
        <f>SUM(G15:G23)</f>
        <v>0</v>
      </c>
    </row>
    <row r="25" spans="1:7" ht="22.5" customHeight="1" x14ac:dyDescent="0.25">
      <c r="A25" s="51" t="s">
        <v>66</v>
      </c>
      <c r="B25" s="51"/>
      <c r="C25" s="51"/>
      <c r="D25" s="51"/>
      <c r="E25" s="51"/>
      <c r="F25" s="51"/>
      <c r="G25" s="51"/>
    </row>
    <row r="26" spans="1:7" ht="11.25" customHeight="1" x14ac:dyDescent="0.25">
      <c r="A26" s="45"/>
      <c r="B26" s="45"/>
      <c r="C26" s="45"/>
      <c r="D26" s="45"/>
      <c r="E26" s="45"/>
      <c r="F26" s="45"/>
      <c r="G26" s="45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ht="33.75" customHeight="1" x14ac:dyDescent="0.25">
      <c r="A28" s="3" t="s">
        <v>67</v>
      </c>
      <c r="B28" s="3"/>
      <c r="C28" s="3"/>
      <c r="D28" s="3"/>
      <c r="E28" s="3"/>
      <c r="F28" s="29"/>
      <c r="G28" s="45"/>
    </row>
    <row r="29" spans="1:7" ht="33.75" customHeight="1" x14ac:dyDescent="0.25">
      <c r="A29" s="25"/>
      <c r="B29" s="27"/>
      <c r="C29" s="5" t="s">
        <v>68</v>
      </c>
      <c r="D29" s="5" t="s">
        <v>69</v>
      </c>
      <c r="E29" s="5" t="s">
        <v>70</v>
      </c>
      <c r="F29" s="29"/>
      <c r="G29" s="45"/>
    </row>
    <row r="30" spans="1:7" ht="22.5" x14ac:dyDescent="0.25">
      <c r="A30" s="6" t="s">
        <v>5</v>
      </c>
      <c r="B30" s="6" t="s">
        <v>71</v>
      </c>
      <c r="C30" s="6" t="s">
        <v>72</v>
      </c>
      <c r="D30" s="6" t="s">
        <v>73</v>
      </c>
      <c r="E30" s="6" t="s">
        <v>74</v>
      </c>
      <c r="F30" s="29"/>
      <c r="G30" s="45"/>
    </row>
    <row r="31" spans="1:7" ht="33.75" x14ac:dyDescent="0.25">
      <c r="A31" s="11">
        <v>20</v>
      </c>
      <c r="B31" s="40" t="s">
        <v>75</v>
      </c>
      <c r="C31" s="11">
        <v>72</v>
      </c>
      <c r="D31" s="52">
        <v>1073.05</v>
      </c>
      <c r="E31" s="52">
        <f>C31*D31</f>
        <v>77259.599999999991</v>
      </c>
      <c r="F31" s="29"/>
      <c r="G31" s="45"/>
    </row>
    <row r="32" spans="1:7" ht="33.75" x14ac:dyDescent="0.25">
      <c r="A32" s="11">
        <v>21</v>
      </c>
      <c r="B32" s="40" t="s">
        <v>76</v>
      </c>
      <c r="C32" s="11">
        <v>11</v>
      </c>
      <c r="D32" s="52">
        <v>357.69</v>
      </c>
      <c r="E32" s="52">
        <f t="shared" ref="E32:E33" si="1">C32*D32</f>
        <v>3934.59</v>
      </c>
      <c r="F32" s="29"/>
      <c r="G32" s="45"/>
    </row>
    <row r="33" spans="1:7" ht="22.5" x14ac:dyDescent="0.25">
      <c r="A33" s="11">
        <v>22</v>
      </c>
      <c r="B33" s="40" t="s">
        <v>77</v>
      </c>
      <c r="C33" s="11">
        <v>5</v>
      </c>
      <c r="D33" s="52">
        <v>962.37</v>
      </c>
      <c r="E33" s="52">
        <f t="shared" si="1"/>
        <v>4811.8500000000004</v>
      </c>
      <c r="F33" s="29"/>
      <c r="G33" s="45"/>
    </row>
    <row r="34" spans="1:7" ht="18" customHeight="1" x14ac:dyDescent="0.25">
      <c r="A34" s="3" t="s">
        <v>103</v>
      </c>
      <c r="B34" s="3"/>
      <c r="C34" s="3"/>
      <c r="D34" s="3"/>
      <c r="E34" s="53">
        <f>SUM(E31:E33)</f>
        <v>86006.04</v>
      </c>
      <c r="F34" s="29"/>
      <c r="G34" s="45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18" customHeight="1" x14ac:dyDescent="0.25">
      <c r="A37" s="54" t="s">
        <v>78</v>
      </c>
      <c r="B37" s="54"/>
      <c r="C37" s="54"/>
      <c r="D37" s="54"/>
      <c r="E37" s="54"/>
      <c r="F37" s="1"/>
      <c r="G37" s="1"/>
    </row>
    <row r="38" spans="1:7" ht="33.75" customHeight="1" x14ac:dyDescent="0.25">
      <c r="A38" s="55" t="s">
        <v>83</v>
      </c>
      <c r="B38" s="55"/>
      <c r="C38" s="55"/>
      <c r="D38" s="55"/>
      <c r="E38" s="52">
        <f>G24</f>
        <v>0</v>
      </c>
      <c r="F38" s="5" t="s">
        <v>84</v>
      </c>
      <c r="G38" s="1"/>
    </row>
    <row r="39" spans="1:7" ht="33.75" customHeight="1" x14ac:dyDescent="0.25">
      <c r="A39" s="55" t="s">
        <v>85</v>
      </c>
      <c r="B39" s="55"/>
      <c r="C39" s="55"/>
      <c r="D39" s="55"/>
      <c r="E39" s="52">
        <f>E34</f>
        <v>86006.04</v>
      </c>
      <c r="F39" s="5" t="s">
        <v>86</v>
      </c>
      <c r="G39" s="1"/>
    </row>
    <row r="40" spans="1:7" ht="18" customHeight="1" x14ac:dyDescent="0.25">
      <c r="A40" s="54" t="s">
        <v>87</v>
      </c>
      <c r="B40" s="54"/>
      <c r="C40" s="54"/>
      <c r="D40" s="54"/>
      <c r="E40" s="56">
        <f>SUM(E38:E39)</f>
        <v>86006.04</v>
      </c>
      <c r="F40" s="1"/>
      <c r="G40" s="1"/>
    </row>
    <row r="41" spans="1:7" x14ac:dyDescent="0.25">
      <c r="A41" s="57"/>
      <c r="B41" s="1"/>
      <c r="C41" s="1"/>
      <c r="D41" s="1"/>
      <c r="E41" s="1"/>
      <c r="F41" s="1"/>
      <c r="G41" s="1"/>
    </row>
    <row r="42" spans="1:7" x14ac:dyDescent="0.25">
      <c r="A42" s="58"/>
      <c r="B42" s="1"/>
      <c r="C42" s="1"/>
      <c r="D42" s="1"/>
      <c r="E42" s="1"/>
      <c r="F42" s="1"/>
      <c r="G42" s="1"/>
    </row>
    <row r="43" spans="1:7" ht="18.75" customHeight="1" x14ac:dyDescent="0.25">
      <c r="A43" s="59" t="s">
        <v>88</v>
      </c>
      <c r="B43" s="59"/>
      <c r="C43" s="59"/>
      <c r="D43" s="59"/>
      <c r="E43" s="59"/>
      <c r="F43" s="59"/>
      <c r="G43" s="59"/>
    </row>
    <row r="44" spans="1:7" ht="30" customHeight="1" x14ac:dyDescent="0.25">
      <c r="A44" s="59" t="s">
        <v>89</v>
      </c>
      <c r="B44" s="59"/>
      <c r="C44" s="59"/>
      <c r="D44" s="59"/>
      <c r="E44" s="59"/>
      <c r="F44" s="59"/>
      <c r="G44" s="59"/>
    </row>
    <row r="45" spans="1:7" ht="30" customHeight="1" x14ac:dyDescent="0.25">
      <c r="A45" s="59" t="s">
        <v>90</v>
      </c>
      <c r="B45" s="59"/>
      <c r="C45" s="59"/>
      <c r="D45" s="59"/>
      <c r="E45" s="59"/>
      <c r="F45" s="59"/>
      <c r="G45" s="59"/>
    </row>
    <row r="46" spans="1:7" ht="18.75" customHeight="1" x14ac:dyDescent="0.25">
      <c r="A46" s="59" t="s">
        <v>91</v>
      </c>
      <c r="B46" s="59"/>
      <c r="C46" s="59"/>
      <c r="D46" s="59"/>
      <c r="E46" s="59"/>
      <c r="F46" s="59"/>
      <c r="G46" s="59"/>
    </row>
    <row r="47" spans="1:7" ht="18.75" customHeight="1" x14ac:dyDescent="0.25">
      <c r="A47" s="59" t="s">
        <v>92</v>
      </c>
      <c r="B47" s="59"/>
      <c r="C47" s="59"/>
      <c r="D47" s="59"/>
      <c r="E47" s="59"/>
      <c r="F47" s="59"/>
      <c r="G47" s="59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61"/>
      <c r="C49" s="1"/>
      <c r="D49" s="1"/>
      <c r="E49" s="1"/>
      <c r="F49" s="1"/>
      <c r="G49" s="1"/>
    </row>
    <row r="50" spans="1:7" x14ac:dyDescent="0.25">
      <c r="A50" s="1"/>
      <c r="B50" s="62" t="s">
        <v>95</v>
      </c>
      <c r="C50" s="1"/>
      <c r="D50" s="1"/>
      <c r="E50" s="64"/>
      <c r="F50" s="1"/>
      <c r="G50" s="1"/>
    </row>
    <row r="51" spans="1:7" x14ac:dyDescent="0.25">
      <c r="A51" s="1"/>
      <c r="B51" s="63"/>
      <c r="C51" s="1"/>
      <c r="D51" s="1"/>
      <c r="E51" s="1"/>
      <c r="F51" s="1"/>
      <c r="G51" s="1"/>
    </row>
    <row r="52" spans="1:7" x14ac:dyDescent="0.25">
      <c r="A52" s="1"/>
      <c r="B52" s="63"/>
      <c r="C52" s="1"/>
      <c r="D52" s="1"/>
      <c r="E52" s="1"/>
      <c r="F52" s="1"/>
      <c r="G52" s="1"/>
    </row>
    <row r="53" spans="1:7" x14ac:dyDescent="0.25">
      <c r="A53" s="1"/>
      <c r="B53" s="63"/>
      <c r="C53" s="1"/>
      <c r="D53" s="1"/>
      <c r="E53" s="1"/>
      <c r="F53" s="1"/>
      <c r="G53" s="1"/>
    </row>
    <row r="54" spans="1:7" x14ac:dyDescent="0.25">
      <c r="A54" s="1"/>
      <c r="B54" s="63" t="s">
        <v>96</v>
      </c>
      <c r="C54" s="1"/>
      <c r="D54" s="1"/>
      <c r="E54" s="1"/>
      <c r="F54" s="1"/>
      <c r="G54" s="1"/>
    </row>
    <row r="55" spans="1:7" ht="17.25" customHeight="1" x14ac:dyDescent="0.25">
      <c r="A55" s="1"/>
      <c r="B55" s="63" t="s">
        <v>97</v>
      </c>
      <c r="C55" s="1"/>
      <c r="D55" s="1"/>
      <c r="E55" s="1"/>
      <c r="F55" s="1"/>
      <c r="G55" s="1"/>
    </row>
    <row r="56" spans="1:7" ht="17.25" customHeight="1" x14ac:dyDescent="0.25">
      <c r="A56" s="1"/>
      <c r="B56" s="63" t="s">
        <v>98</v>
      </c>
      <c r="C56" s="1"/>
      <c r="D56" s="1"/>
      <c r="E56" s="1"/>
      <c r="F56" s="1"/>
      <c r="G56" s="1"/>
    </row>
    <row r="57" spans="1:7" ht="17.25" customHeight="1" x14ac:dyDescent="0.25">
      <c r="A57" s="1"/>
      <c r="B57" s="63" t="s">
        <v>99</v>
      </c>
      <c r="C57" s="1"/>
      <c r="D57" s="1"/>
      <c r="E57" s="1"/>
      <c r="F57" s="1"/>
      <c r="G57" s="1"/>
    </row>
    <row r="58" spans="1:7" ht="17.25" customHeight="1" x14ac:dyDescent="0.25">
      <c r="A58" s="1"/>
      <c r="B58" s="63" t="s">
        <v>100</v>
      </c>
      <c r="C58" s="1"/>
      <c r="D58" s="1"/>
      <c r="E58" s="1"/>
      <c r="F58" s="1"/>
      <c r="G58" s="1"/>
    </row>
    <row r="59" spans="1:7" ht="17.25" customHeight="1" x14ac:dyDescent="0.25">
      <c r="A59" s="1"/>
      <c r="B59" s="63" t="s">
        <v>101</v>
      </c>
      <c r="C59" s="1"/>
      <c r="D59" s="1"/>
      <c r="E59" s="1"/>
      <c r="F59" s="1"/>
      <c r="G59" s="1"/>
    </row>
    <row r="60" spans="1:7" x14ac:dyDescent="0.25">
      <c r="B60" s="60"/>
    </row>
  </sheetData>
  <mergeCells count="20">
    <mergeCell ref="A46:G46"/>
    <mergeCell ref="A47:G47"/>
    <mergeCell ref="A1:G1"/>
    <mergeCell ref="A3:G3"/>
    <mergeCell ref="A9:G9"/>
    <mergeCell ref="A38:D38"/>
    <mergeCell ref="A39:D39"/>
    <mergeCell ref="A40:D40"/>
    <mergeCell ref="A43:G43"/>
    <mergeCell ref="A44:G44"/>
    <mergeCell ref="A45:G45"/>
    <mergeCell ref="A28:E28"/>
    <mergeCell ref="A29:B29"/>
    <mergeCell ref="A34:D34"/>
    <mergeCell ref="A37:E37"/>
    <mergeCell ref="A12:G12"/>
    <mergeCell ref="A13:C13"/>
    <mergeCell ref="A24:F24"/>
    <mergeCell ref="A25:G25"/>
    <mergeCell ref="A5:G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portrait" verticalDpi="300" r:id="rId1"/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GRUPO 1</vt:lpstr>
      <vt:lpstr>GRUPO 2</vt:lpstr>
      <vt:lpstr>'GRUPO 1'!Area_de_impressao</vt:lpstr>
      <vt:lpstr>'GRUPO 2'!Area_de_impressao</vt:lpstr>
      <vt:lpstr>'GRUPO 1'!Titulos_de_impressao</vt:lpstr>
      <vt:lpstr>'GRUPO 2'!Titulos_de_impressao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Mazza Mascarenhas</dc:creator>
  <cp:lastModifiedBy>Felipe Mazza Mascarenhas</cp:lastModifiedBy>
  <cp:lastPrinted>2020-08-13T21:38:59Z</cp:lastPrinted>
  <dcterms:created xsi:type="dcterms:W3CDTF">2020-08-13T21:18:01Z</dcterms:created>
  <dcterms:modified xsi:type="dcterms:W3CDTF">2020-08-13T22:23:37Z</dcterms:modified>
</cp:coreProperties>
</file>